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05" windowWidth="15180" windowHeight="8070" firstSheet="1" activeTab="8"/>
  </bookViews>
  <sheets>
    <sheet name="Økonomiudvalget" sheetId="1" r:id="rId1"/>
    <sheet name="Plan og Teknik" sheetId="2" r:id="rId2"/>
    <sheet name="Børn og Undervisning" sheetId="3" r:id="rId3"/>
    <sheet name="Kultur og Fritid" sheetId="4" r:id="rId4"/>
    <sheet name="Social og Sundhed" sheetId="5" r:id="rId5"/>
    <sheet name="Ark6" sheetId="6" r:id="rId6"/>
    <sheet name="Byggemodning - salg" sheetId="7" r:id="rId7"/>
    <sheet name="Byggemodning - udstykning" sheetId="8" r:id="rId8"/>
    <sheet name="Total" sheetId="9" r:id="rId9"/>
  </sheets>
  <calcPr calcId="145621"/>
</workbook>
</file>

<file path=xl/calcChain.xml><?xml version="1.0" encoding="utf-8"?>
<calcChain xmlns="http://schemas.openxmlformats.org/spreadsheetml/2006/main">
  <c r="I15" i="9" l="1"/>
  <c r="H15" i="9"/>
  <c r="G15" i="9"/>
  <c r="F15" i="9"/>
  <c r="I14" i="9"/>
  <c r="H14" i="9"/>
  <c r="G14" i="9"/>
  <c r="F14" i="9"/>
  <c r="F112" i="3" l="1"/>
  <c r="G112" i="3"/>
  <c r="H112" i="3"/>
  <c r="E112" i="3"/>
  <c r="I57" i="5" l="1"/>
  <c r="G76" i="1" l="1"/>
  <c r="I76" i="1"/>
  <c r="F76" i="1"/>
  <c r="H75" i="1" l="1"/>
  <c r="H72" i="1"/>
  <c r="H76" i="1" s="1"/>
  <c r="I30" i="5" l="1"/>
  <c r="G26" i="9" l="1"/>
  <c r="F26" i="9"/>
  <c r="G10" i="9"/>
  <c r="H10" i="9"/>
  <c r="I10" i="9"/>
  <c r="F10" i="9"/>
  <c r="H26" i="9" l="1"/>
  <c r="I12" i="9"/>
  <c r="E29" i="9"/>
  <c r="D29" i="9"/>
  <c r="G28" i="9"/>
  <c r="H57" i="5"/>
  <c r="F28" i="9" s="1"/>
  <c r="G57" i="5"/>
  <c r="F57" i="5"/>
  <c r="G30" i="5"/>
  <c r="G12" i="9" s="1"/>
  <c r="F30" i="5"/>
  <c r="F12" i="9" s="1"/>
  <c r="I29" i="4"/>
  <c r="G27" i="9" s="1"/>
  <c r="H29" i="4"/>
  <c r="F27" i="9" s="1"/>
  <c r="G29" i="4"/>
  <c r="F29" i="4"/>
  <c r="I79" i="2"/>
  <c r="G25" i="9" s="1"/>
  <c r="H79" i="2"/>
  <c r="F25" i="9" s="1"/>
  <c r="G79" i="2"/>
  <c r="F79" i="2"/>
  <c r="G24" i="9"/>
  <c r="F24" i="9"/>
  <c r="E76" i="1"/>
  <c r="D76" i="1"/>
  <c r="H27" i="9" l="1"/>
  <c r="H24" i="9"/>
  <c r="H28" i="9"/>
  <c r="H25" i="9"/>
  <c r="G29" i="9"/>
  <c r="F29" i="9"/>
  <c r="H29" i="9" l="1"/>
  <c r="D16" i="9"/>
  <c r="E16" i="9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D32" i="7"/>
  <c r="E32" i="7"/>
  <c r="F32" i="7"/>
  <c r="F13" i="9" s="1"/>
  <c r="G32" i="7"/>
  <c r="G13" i="9" s="1"/>
  <c r="H4" i="6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D30" i="5"/>
  <c r="E30" i="5"/>
  <c r="H8" i="4"/>
  <c r="H9" i="4"/>
  <c r="H10" i="4"/>
  <c r="H11" i="4"/>
  <c r="H12" i="4"/>
  <c r="H13" i="4"/>
  <c r="H14" i="4"/>
  <c r="D15" i="4"/>
  <c r="E15" i="4"/>
  <c r="F15" i="4"/>
  <c r="F11" i="9" s="1"/>
  <c r="G15" i="4"/>
  <c r="G11" i="9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D48" i="2"/>
  <c r="E48" i="2"/>
  <c r="F48" i="2"/>
  <c r="F9" i="9" s="1"/>
  <c r="G48" i="2"/>
  <c r="G9" i="9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D30" i="1"/>
  <c r="E30" i="1"/>
  <c r="F30" i="1"/>
  <c r="F8" i="9" s="1"/>
  <c r="G30" i="1"/>
  <c r="G8" i="9" s="1"/>
  <c r="I48" i="2" l="1"/>
  <c r="I9" i="9" s="1"/>
  <c r="I30" i="1"/>
  <c r="I8" i="9" s="1"/>
  <c r="G16" i="9"/>
  <c r="F16" i="9"/>
  <c r="H30" i="5"/>
  <c r="H12" i="9" s="1"/>
  <c r="H15" i="4"/>
  <c r="H48" i="2"/>
  <c r="H9" i="9" s="1"/>
  <c r="H32" i="7"/>
  <c r="H30" i="1"/>
  <c r="H8" i="9" s="1"/>
  <c r="H13" i="9" l="1"/>
  <c r="I32" i="7"/>
  <c r="I13" i="9" s="1"/>
  <c r="H11" i="9"/>
  <c r="H16" i="9" s="1"/>
  <c r="I15" i="4"/>
  <c r="I11" i="9" s="1"/>
  <c r="I16" i="9" l="1"/>
</calcChain>
</file>

<file path=xl/sharedStrings.xml><?xml version="1.0" encoding="utf-8"?>
<sst xmlns="http://schemas.openxmlformats.org/spreadsheetml/2006/main" count="1047" uniqueCount="775">
  <si>
    <t>Anlæg</t>
  </si>
  <si>
    <t>Økonomiudvalget</t>
  </si>
  <si>
    <t>Bevilling</t>
  </si>
  <si>
    <t>Akk.forbrug</t>
  </si>
  <si>
    <t>Regnskab</t>
  </si>
  <si>
    <t>Uforbrugt</t>
  </si>
  <si>
    <t>010107-311212</t>
  </si>
  <si>
    <t>beløb</t>
  </si>
  <si>
    <t>005823</t>
  </si>
  <si>
    <t>Salg af Skolegade i Ølgod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</si>
  <si>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</si>
  <si>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</si>
  <si>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</si>
  <si>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</si>
  <si>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</si>
  <si>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</si>
  <si>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</si>
  <si>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</si>
  <si>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</si>
  <si>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</si>
  <si>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005834</t>
  </si>
  <si>
    <t>Salg af areal ved Sønderskovevej 11, Nordenskov</t>
  </si>
  <si>
    <t>010812</t>
  </si>
  <si>
    <t>Nedrivning af dyrskuehallerne</t>
  </si>
  <si>
    <t>010820</t>
  </si>
  <si>
    <t>010840</t>
  </si>
  <si>
    <t>Energibesp. foranst. - Fælles for energikonti</t>
  </si>
  <si>
    <t>010842</t>
  </si>
  <si>
    <t>Energibesp.foranst. - Tilskud til energibesparelser</t>
  </si>
  <si>
    <t>011809</t>
  </si>
  <si>
    <t>Salg af Frederiksberg 17A og B i Henne</t>
  </si>
  <si>
    <t>011816</t>
  </si>
  <si>
    <t>Nedrivning af bygningerne - Enghavevej 4, Ølgod</t>
  </si>
  <si>
    <t>013820</t>
  </si>
  <si>
    <t>013822</t>
  </si>
  <si>
    <t>Samling af brand- og redningsberedskab i anden byg.</t>
  </si>
  <si>
    <t>013840</t>
  </si>
  <si>
    <t>Energibesp.foranst. - Andre faste ejendomme</t>
  </si>
  <si>
    <t>013862</t>
  </si>
  <si>
    <t>013863</t>
  </si>
  <si>
    <t>Salg af Vestergade 27, Oksbøl</t>
  </si>
  <si>
    <t>013865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</si>
  <si>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</si>
  <si>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</si>
  <si>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</si>
  <si>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</si>
  <si>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</si>
  <si>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</si>
  <si>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</si>
  <si>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</si>
  <si>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</si>
  <si>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</si>
  <si>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Salg af Lindbjerg Skole, Lindbjerg</t>
  </si>
  <si>
    <t>013872</t>
  </si>
  <si>
    <t>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</si>
  <si>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</si>
  <si>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</si>
  <si>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</si>
  <si>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</si>
  <si>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</si>
  <si>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</si>
  <si>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</si>
  <si>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</si>
  <si>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</si>
  <si>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</si>
  <si>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</si>
  <si>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</si>
  <si>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</si>
  <si>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</si>
  <si>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</si>
  <si>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</si>
  <si>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</si>
  <si>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</si>
  <si>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</si>
  <si>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</si>
  <si>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</si>
  <si>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</si>
  <si>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</si>
  <si>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</si>
  <si>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</si>
  <si>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305840</t>
  </si>
  <si>
    <t>Energibesparende foranst. - Skolefritidsordninger</t>
  </si>
  <si>
    <t>Energibesparende foranst. - Idrætsfaciliteter børn/unge</t>
  </si>
  <si>
    <t>350840</t>
  </si>
  <si>
    <t>Energibesparende foranst. - Biblioteker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</si>
  <si>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</si>
  <si>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</si>
  <si>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</si>
  <si>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</si>
  <si>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</si>
  <si>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</si>
  <si>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532840</t>
  </si>
  <si>
    <t>Energibesparende foranst. - Ældreboliger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</si>
  <si>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</si>
  <si>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</si>
  <si>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</si>
  <si>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</si>
  <si>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</si>
  <si>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</si>
  <si>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</si>
  <si>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</si>
  <si>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</si>
  <si>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</si>
  <si>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</si>
  <si>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</si>
  <si>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</si>
  <si>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</si>
  <si>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650817</t>
  </si>
  <si>
    <t>Salg af Kirkegade 5, Oksbøl - Rådhus</t>
  </si>
  <si>
    <t>650840</t>
  </si>
  <si>
    <t>Energibesparende foranst. - Rådhuse</t>
  </si>
  <si>
    <t>651807</t>
  </si>
  <si>
    <t>Standardisering af infrastruktur</t>
  </si>
  <si>
    <t>651835</t>
  </si>
  <si>
    <t>Indefrosne midler frigivet i 2012 - Børn &amp; Unge</t>
  </si>
  <si>
    <t>670800</t>
  </si>
  <si>
    <t>Anlægspulje til øvrige områder</t>
  </si>
  <si>
    <t>670805</t>
  </si>
  <si>
    <t>Investeringer vedr. energibesp.foranstaltn.</t>
  </si>
  <si>
    <t>Plan og Teknik</t>
  </si>
  <si>
    <t>010107-31122012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</si>
  <si>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</si>
  <si>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</si>
  <si>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</si>
  <si>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</si>
  <si>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</si>
  <si>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</si>
  <si>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</si>
  <si>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</si>
  <si>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</si>
  <si>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</si>
  <si>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</si>
  <si>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</si>
  <si>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</si>
  <si>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</si>
  <si>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</si>
  <si>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</si>
  <si>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</si>
  <si>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</si>
  <si>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</si>
  <si>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</si>
  <si>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</si>
  <si>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</si>
  <si>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050810</t>
  </si>
  <si>
    <t>Midler til projekter inden for Grøn vækst puljen</t>
  </si>
  <si>
    <t>053810</t>
  </si>
  <si>
    <t xml:space="preserve">Breddeidræt 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</si>
  <si>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</si>
  <si>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</si>
  <si>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</si>
  <si>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</si>
  <si>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</si>
  <si>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</si>
  <si>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</si>
  <si>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</si>
  <si>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</si>
  <si>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</si>
  <si>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</si>
  <si>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</si>
  <si>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</si>
  <si>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</si>
  <si>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</si>
  <si>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</si>
  <si>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</si>
  <si>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</si>
  <si>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222818</t>
  </si>
  <si>
    <t>222820</t>
  </si>
  <si>
    <t>Forskellige projekter i.fbm. Skoleveje</t>
  </si>
  <si>
    <t>222821</t>
  </si>
  <si>
    <t xml:space="preserve">Ølgod - stier. </t>
  </si>
  <si>
    <t>222826</t>
  </si>
  <si>
    <t xml:space="preserve">Ølgod - renovering af torv i Tistrup.            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</si>
  <si>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</si>
  <si>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</si>
  <si>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</si>
  <si>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</si>
  <si>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</si>
  <si>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</si>
  <si>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</si>
  <si>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</si>
  <si>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</si>
  <si>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</si>
  <si>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</si>
  <si>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</si>
  <si>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</si>
  <si>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</si>
  <si>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</si>
  <si>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</si>
  <si>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</si>
  <si>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</si>
  <si>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</si>
  <si>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</si>
  <si>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</si>
  <si>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</si>
  <si>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</si>
  <si>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</si>
  <si>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</si>
  <si>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</si>
  <si>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</si>
  <si>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</si>
  <si>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</si>
  <si>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</si>
  <si>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</si>
  <si>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</si>
  <si>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</si>
  <si>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</si>
  <si>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</si>
  <si>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</si>
  <si>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</si>
  <si>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</si>
  <si>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</si>
  <si>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</si>
  <si>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</si>
  <si>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</si>
  <si>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</si>
  <si>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</si>
  <si>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</si>
  <si>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</si>
  <si>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</si>
  <si>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</si>
  <si>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</si>
  <si>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</si>
  <si>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</si>
  <si>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</si>
  <si>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</si>
  <si>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</si>
  <si>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</si>
  <si>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</si>
  <si>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</si>
  <si>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</si>
  <si>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</si>
  <si>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</si>
  <si>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</si>
  <si>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</si>
  <si>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</si>
  <si>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</si>
  <si>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</si>
  <si>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222896</t>
  </si>
  <si>
    <t>Cykelsti langs Porsmosevej</t>
  </si>
  <si>
    <t>Børn og Undervisning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</si>
  <si>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</si>
  <si>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</si>
  <si>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</si>
  <si>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</si>
  <si>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</si>
  <si>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</si>
  <si>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301821</t>
  </si>
  <si>
    <t>Skole-IT opgradering/omlægning</t>
  </si>
  <si>
    <t>301822</t>
  </si>
  <si>
    <t>Space</t>
  </si>
  <si>
    <t>301823</t>
  </si>
  <si>
    <t>10iCampus Etablering</t>
  </si>
  <si>
    <t>301841</t>
  </si>
  <si>
    <t>301847</t>
  </si>
  <si>
    <t>Skovlund Skole multibane</t>
  </si>
  <si>
    <t>301848</t>
  </si>
  <si>
    <t>Starup Skole smartboards</t>
  </si>
  <si>
    <t>301849</t>
  </si>
  <si>
    <t>Tistrup Skole skur</t>
  </si>
  <si>
    <t>301852</t>
  </si>
  <si>
    <t>301866</t>
  </si>
  <si>
    <t>Agerbæk Skole smartboards</t>
  </si>
  <si>
    <t>301867</t>
  </si>
  <si>
    <t>301869</t>
  </si>
  <si>
    <t>Udskiftning af skole-it</t>
  </si>
  <si>
    <t>301870</t>
  </si>
  <si>
    <t>IT forsøgsprojekt på 3 overbygningsskoler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</si>
  <si>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</si>
  <si>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</si>
  <si>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</si>
  <si>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</si>
  <si>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</si>
  <si>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</si>
  <si>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</si>
  <si>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</si>
  <si>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</si>
  <si>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</si>
  <si>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</si>
  <si>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</si>
  <si>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</si>
  <si>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</si>
  <si>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</si>
  <si>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</si>
  <si>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</si>
  <si>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</si>
  <si>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</si>
  <si>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</si>
  <si>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</si>
  <si>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</si>
  <si>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</si>
  <si>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</si>
  <si>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</si>
  <si>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</si>
  <si>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</si>
  <si>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</si>
  <si>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</si>
  <si>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</si>
  <si>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</si>
  <si>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</si>
  <si>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305806</t>
  </si>
  <si>
    <t>SFO 2 og SFO 3 i Varde By mm.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</si>
  <si>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</si>
  <si>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</si>
  <si>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</si>
  <si>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</si>
  <si>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</si>
  <si>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</si>
  <si>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</si>
  <si>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</si>
  <si>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</si>
  <si>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</si>
  <si>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</si>
  <si>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</si>
  <si>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</si>
  <si>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</si>
  <si>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</si>
  <si>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</si>
  <si>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346802</t>
  </si>
  <si>
    <t>376801</t>
  </si>
  <si>
    <t>485850</t>
  </si>
  <si>
    <t>Ombygning af Lerpøtvej 50</t>
  </si>
  <si>
    <t>489801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</si>
  <si>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</si>
  <si>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</si>
  <si>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</si>
  <si>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</si>
  <si>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</si>
  <si>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 xml:space="preserve">Ny dagtilbudsstruktur i Ølgod. </t>
  </si>
  <si>
    <t>513811</t>
  </si>
  <si>
    <t>Bhv. Lundparken</t>
  </si>
  <si>
    <t>513813</t>
  </si>
  <si>
    <t>Børnehuset Sdr. Allé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</si>
  <si>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</si>
  <si>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</si>
  <si>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</si>
  <si>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</si>
  <si>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</si>
  <si>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</si>
  <si>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</si>
  <si>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</si>
  <si>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</si>
  <si>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</si>
  <si>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</si>
  <si>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</si>
  <si>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513850</t>
  </si>
  <si>
    <t>Bhv. Teglhuset - tarzanbane</t>
  </si>
  <si>
    <t>513852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</si>
  <si>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</si>
  <si>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</si>
  <si>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</si>
  <si>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</si>
  <si>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</si>
  <si>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</si>
  <si>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</si>
  <si>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</si>
  <si>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</si>
  <si>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</si>
  <si>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</si>
  <si>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</si>
  <si>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</si>
  <si>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</si>
  <si>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</si>
  <si>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</si>
  <si>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</si>
  <si>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</si>
  <si>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</si>
  <si>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</si>
  <si>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</si>
  <si>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</si>
  <si>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</si>
  <si>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</si>
  <si>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</si>
  <si>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</si>
  <si>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</si>
  <si>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</si>
  <si>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</si>
  <si>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</si>
  <si>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</si>
  <si>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</si>
  <si>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</si>
  <si>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</si>
  <si>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</si>
  <si>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</si>
  <si>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</si>
  <si>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514805</t>
  </si>
  <si>
    <t>0-2 års pladser Ølgod, legeplads og etb.udgifter</t>
  </si>
  <si>
    <t>514806</t>
  </si>
  <si>
    <t>0-2 års pladser Agerbæk, legeplads og etb.udgifter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</si>
  <si>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</si>
  <si>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</si>
  <si>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</si>
  <si>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</si>
  <si>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</si>
  <si>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</si>
  <si>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</si>
  <si>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</si>
  <si>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</si>
  <si>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</si>
  <si>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</si>
  <si>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</si>
  <si>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</si>
  <si>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</si>
  <si>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</si>
  <si>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</si>
  <si>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</si>
  <si>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</si>
  <si>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</si>
  <si>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</si>
  <si>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517008-01</t>
  </si>
  <si>
    <t>Firkløveret, Solsikken, renv. af legeplads</t>
  </si>
  <si>
    <t>521080-01</t>
  </si>
  <si>
    <t>BUF - indretning af lokaler, Lysningen 13, Varde</t>
  </si>
  <si>
    <t>521080-02</t>
  </si>
  <si>
    <t>523880-01</t>
  </si>
  <si>
    <t>Tippen, udskiftning af vunduer og døre</t>
  </si>
  <si>
    <t>523880-02</t>
  </si>
  <si>
    <t>Tippen, solceller</t>
  </si>
  <si>
    <t>Kultur og fritid</t>
  </si>
  <si>
    <t>013860</t>
  </si>
  <si>
    <t>Tidligere VUC-bygning</t>
  </si>
  <si>
    <t>020830</t>
  </si>
  <si>
    <t>AktivPark, Varde</t>
  </si>
  <si>
    <t>031820</t>
  </si>
  <si>
    <t>Kunststofbane i Varde</t>
  </si>
  <si>
    <t>035875</t>
  </si>
  <si>
    <t>Ren af toiletbygning i tidligere Varde Sommeland</t>
  </si>
  <si>
    <t>035877</t>
  </si>
  <si>
    <t>Indv ren og indret af haller til 7-kantens scenebyggeri</t>
  </si>
  <si>
    <t>318833</t>
  </si>
  <si>
    <t>Tilskud til energirigtig renovering - idrætsanlæg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</si>
  <si>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</si>
  <si>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</si>
  <si>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</si>
  <si>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</si>
  <si>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</si>
  <si>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</si>
  <si>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</si>
  <si>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</si>
  <si>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</si>
  <si>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</si>
  <si>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</si>
  <si>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</si>
  <si>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</si>
  <si>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</si>
  <si>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</si>
  <si>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</si>
  <si>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</si>
  <si>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</si>
  <si>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</si>
  <si>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</si>
  <si>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</si>
  <si>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</si>
  <si>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</si>
  <si>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018826</t>
  </si>
  <si>
    <t>018827</t>
  </si>
  <si>
    <t>018828</t>
  </si>
  <si>
    <t>Lyngparken 1, Varde - renovering af tag</t>
  </si>
  <si>
    <t>018851</t>
  </si>
  <si>
    <t>Servicearealtilskud, Alternativ Plejecenter Varde</t>
  </si>
  <si>
    <t>018852</t>
  </si>
  <si>
    <t>Servicearealtilskud, Skovhøj, Oksbøl</t>
  </si>
  <si>
    <t>523823</t>
  </si>
  <si>
    <t>Ombygning af køkken, Krogen 3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</si>
  <si>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</si>
  <si>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</si>
  <si>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</si>
  <si>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</si>
  <si>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</si>
  <si>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</si>
  <si>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</si>
  <si>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</si>
  <si>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</si>
  <si>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</si>
  <si>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530821</t>
  </si>
  <si>
    <t>Anlægspulje til plejeboliger (netto)</t>
  </si>
  <si>
    <t>530822</t>
  </si>
  <si>
    <t>Nedlæggelse af 10 almene ældreboliger i Tistrup</t>
  </si>
  <si>
    <t>530823</t>
  </si>
  <si>
    <t>530824</t>
  </si>
  <si>
    <t>Nedlæggelse af ældreboliger, Vardevej 16 og 18, Sig</t>
  </si>
  <si>
    <t>532820</t>
  </si>
  <si>
    <t>532830</t>
  </si>
  <si>
    <t>Etablering af kølekapacitet på modtagekøkkener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</si>
  <si>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</si>
  <si>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</si>
  <si>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</si>
  <si>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</si>
  <si>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</si>
  <si>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</si>
  <si>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</si>
  <si>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</si>
  <si>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</si>
  <si>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</si>
  <si>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</si>
  <si>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</si>
  <si>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</si>
  <si>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532842</t>
  </si>
  <si>
    <t>Renov. af lokaler til sygepl.gruppen - Tistruplund</t>
  </si>
  <si>
    <t>542815</t>
  </si>
  <si>
    <t>Renov. af køkken, Center Bøgely</t>
  </si>
  <si>
    <t>550810</t>
  </si>
  <si>
    <t>Lunden, Living Lab</t>
  </si>
  <si>
    <t>550811</t>
  </si>
  <si>
    <t>Lunden, Trådløst kaldeanlæg samt telefonanlæg</t>
  </si>
  <si>
    <t>550850</t>
  </si>
  <si>
    <t>Statstilskud ombygning af 3 plejeboliger på Lunden</t>
  </si>
  <si>
    <t>552812</t>
  </si>
  <si>
    <t>552814</t>
  </si>
  <si>
    <t>Til- og ombygning af handicapboliger i Ølgod</t>
  </si>
  <si>
    <t>590850</t>
  </si>
  <si>
    <t>Flytning af Kompetencecenter</t>
  </si>
  <si>
    <t>Byggemodning, bolig- og erhvervsformål</t>
  </si>
  <si>
    <t>Salgsindtægter</t>
  </si>
  <si>
    <t>002800</t>
  </si>
  <si>
    <t>Byggemodning vedr. 002 + 003 - budgetbeløb</t>
  </si>
  <si>
    <t>002813</t>
  </si>
  <si>
    <t>Kløvervænget, Ølgod</t>
  </si>
  <si>
    <t>002814</t>
  </si>
  <si>
    <t>Møllebakken, Næsbjerg</t>
  </si>
  <si>
    <t>002815</t>
  </si>
  <si>
    <t>Hyldehaven, etape 3, Varde</t>
  </si>
  <si>
    <t>002825</t>
  </si>
  <si>
    <t>Lundagervej, Horne</t>
  </si>
  <si>
    <t>002826</t>
  </si>
  <si>
    <t>Lærkehøj, 22 parceller, Oksbøl</t>
  </si>
  <si>
    <t>002832</t>
  </si>
  <si>
    <t>Vænget, Årre</t>
  </si>
  <si>
    <t>002838</t>
  </si>
  <si>
    <t>Kærhøgevej, Varde</t>
  </si>
  <si>
    <t>002845</t>
  </si>
  <si>
    <t>Hegnsgårdsvej, Årre</t>
  </si>
  <si>
    <t>002865</t>
  </si>
  <si>
    <t>Kirke Alle, Tistrup</t>
  </si>
  <si>
    <t>002866</t>
  </si>
  <si>
    <t>Vestervang, Tistrup</t>
  </si>
  <si>
    <t>002876</t>
  </si>
  <si>
    <t>Åbrinken, etape 3, Varde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</si>
  <si>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</si>
  <si>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</si>
  <si>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</si>
  <si>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</si>
  <si>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</si>
  <si>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</si>
  <si>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</si>
  <si>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</si>
  <si>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</si>
  <si>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</si>
  <si>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</si>
  <si>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</si>
  <si>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</si>
  <si>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Budgetoverførsel fra 2010 til 2011 - Salg af grunde</t>
  </si>
  <si>
    <t>002893</t>
  </si>
  <si>
    <t>Amalievej, Sig</t>
  </si>
  <si>
    <t>002894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</si>
  <si>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</si>
  <si>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</si>
  <si>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</si>
  <si>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</si>
  <si>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</si>
  <si>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</si>
  <si>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</si>
  <si>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</si>
  <si>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003804</t>
  </si>
  <si>
    <t>003806</t>
  </si>
  <si>
    <t>Jeppe Skovgaards Vej, Varde</t>
  </si>
  <si>
    <t>003809</t>
  </si>
  <si>
    <t>Tinksmedevej, Janderup</t>
  </si>
  <si>
    <t>003812</t>
  </si>
  <si>
    <t>Odinsvej og Frejasvej, Tistrup</t>
  </si>
  <si>
    <t>003827</t>
  </si>
  <si>
    <t>Smedegade, Gl. Grindstedvej, Stadionvej, Tofterup</t>
  </si>
  <si>
    <t>Udstykninger</t>
  </si>
  <si>
    <t>002801</t>
  </si>
  <si>
    <t>Fælles udgifter og indtægter, boligformål</t>
  </si>
  <si>
    <t>Hegnsgårdvej, Årre</t>
  </si>
  <si>
    <t>002852</t>
  </si>
  <si>
    <t>Færdiggørelse eksisterende områder</t>
  </si>
  <si>
    <t>Åbrinken - etape 4, Varde</t>
  </si>
  <si>
    <t>Bjælkager - etape 1 + 2, Skovlund</t>
  </si>
  <si>
    <t>Stadionvej - etape 1 + 2, Outrup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</si>
  <si>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</si>
  <si>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</si>
  <si>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</si>
  <si>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</si>
  <si>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</si>
  <si>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</si>
  <si>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</si>
  <si>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</si>
  <si>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Hammeren/Ambolten, Varde</t>
  </si>
  <si>
    <t>Total</t>
  </si>
  <si>
    <t>Kultur og Fritid</t>
  </si>
  <si>
    <t>Social og Sundhed</t>
  </si>
  <si>
    <t>Bolig/erhverv - salgsindtægter</t>
  </si>
  <si>
    <t>Total anlæg</t>
  </si>
  <si>
    <t>Korr.</t>
  </si>
  <si>
    <t>Budget</t>
  </si>
  <si>
    <t>Overførsel</t>
  </si>
  <si>
    <t>fra 2012</t>
  </si>
  <si>
    <t>til 2013</t>
  </si>
  <si>
    <t>Statusbeskrivelse</t>
  </si>
  <si>
    <t>Udvalget for Plan og Teknik</t>
  </si>
  <si>
    <t>Igangværende anlægsprojekter</t>
  </si>
  <si>
    <t>Afsluttede anlægsprojekter</t>
  </si>
  <si>
    <t>Anlægsregnskab</t>
  </si>
  <si>
    <t xml:space="preserve">Dok nr. </t>
  </si>
  <si>
    <t>010107-</t>
  </si>
  <si>
    <t>Forbrug</t>
  </si>
  <si>
    <t>Udvalget for Børn og Undervisning</t>
  </si>
  <si>
    <t>Udvalget for Kultur og Fritid</t>
  </si>
  <si>
    <t>Udvalget for Social og Sundhed</t>
  </si>
  <si>
    <t>Igangværende Anlægsprojekter</t>
  </si>
  <si>
    <t>Afsluttede Anlægsprojekter</t>
  </si>
  <si>
    <t>I alt</t>
  </si>
  <si>
    <t>Total - anlægsprojekter pr. 31.12.2012</t>
  </si>
  <si>
    <t>Overføres til 2013</t>
  </si>
  <si>
    <t>Overføres til betaling af tilbageholdt beløb.</t>
  </si>
  <si>
    <t>Sct. Jacobi Skole, projekt cykelpulje</t>
  </si>
  <si>
    <t>Afventer puljemidler</t>
  </si>
  <si>
    <t>Lykkesgårdskolen renovering af specialafdeling</t>
  </si>
  <si>
    <t>Indgår i anlægsprojekter.</t>
  </si>
  <si>
    <t>Videreføres i 2013.</t>
  </si>
  <si>
    <t>Afsluttet i 2013</t>
  </si>
  <si>
    <t>Afsluttes i 2013</t>
  </si>
  <si>
    <t>Udføres i 2013</t>
  </si>
  <si>
    <t>Skal ses i sammenhæng med 305807-09</t>
  </si>
  <si>
    <t>Skal ses i sammenhæng med 305806.</t>
  </si>
  <si>
    <t>Indkøb af inventar Varde STU-center</t>
  </si>
  <si>
    <t>Projektet er ikke endelig afsluttet.</t>
  </si>
  <si>
    <t>Beløbet overføres til færdiggørelse af igangværende projekter.</t>
  </si>
  <si>
    <t>Beløbet overføres til endelig afklaring i 2013</t>
  </si>
  <si>
    <t>Færdiggøres i 2013.</t>
  </si>
  <si>
    <t>Afventer salg af ejendommen</t>
  </si>
  <si>
    <t>Bhv. Skovbrynet, etableringsudgifter ny børnehave</t>
  </si>
  <si>
    <t>Er igangsat i 2013</t>
  </si>
  <si>
    <t>BUF - skriveborde, I-phones, PC-ere - flytning til Lysningen 13</t>
  </si>
  <si>
    <t>Anlægsregnskab er godkendt i Byrådet den 4. december 2012</t>
  </si>
  <si>
    <t>Nordenskov Skole/SFO legeplads</t>
  </si>
  <si>
    <t>Ungdomsskolen, indretning af kontor på Brorsonskolen</t>
  </si>
  <si>
    <t>Forventes afsluttet efterår 2013</t>
  </si>
  <si>
    <t>Færdiggørelse af beplantning og afmærkning.</t>
  </si>
  <si>
    <t>Gl .Varde - cykelstier i forbindelse med ny Sct. Jacobi skole. Stianlæg langs Krogen og langs Kærvej  Vestervold. Stianlæg langs Vestervold.</t>
  </si>
  <si>
    <t>Ændring af signalanlæg i krydset Ndr. Boulevard/Vestre Landevej</t>
  </si>
  <si>
    <t>Der er i Gl. Ølgod Kommune afsat 100.000 til cykelsti Hodde-Tistrup</t>
  </si>
  <si>
    <t>Stianlæg fra Stålværkspladsen til Sct.Jacobi skole. Indeholder vedligehold af beplantning i 3 år samt arealafstålelse og tinglysning.</t>
  </si>
  <si>
    <t>Mangler beplantning</t>
  </si>
  <si>
    <t xml:space="preserve">Følger planen </t>
  </si>
  <si>
    <t>Restpulje til cykelstier</t>
  </si>
  <si>
    <t>Er indviet og afsluttet - mangler indtægt fra Staten. (Indtægt fra Staten samlet for Kvongvej og Gunderupvej tilsagn om kr. 1.245.000)</t>
  </si>
  <si>
    <t>do</t>
  </si>
  <si>
    <t>Planlægning (stier og pladser Varde Midtby) og uforudsete udgifter</t>
  </si>
  <si>
    <t>Renovering af redskabsskur, Helle plejecenter</t>
  </si>
  <si>
    <t>Salg af grund til 4 alm. ældreb.til handicap. i Oksbøl</t>
  </si>
  <si>
    <t>Servicearealtilskud, ældreb. for handicappede Oksbøl</t>
  </si>
  <si>
    <t>Servicearealer, ældreb. for handicappede Oksbøl</t>
  </si>
  <si>
    <t>Omlægning af madprod. i køkkenet, Carolineparken</t>
  </si>
  <si>
    <t>Netto komm.tab v/nedlægg. af 4 boliger i Outrup</t>
  </si>
  <si>
    <t>Afsluttes 2013</t>
  </si>
  <si>
    <t>Forventes hjemtaget 2013</t>
  </si>
  <si>
    <t>Tilskud hjemtages 2013</t>
  </si>
  <si>
    <t>Fortsætter i 2013</t>
  </si>
  <si>
    <t>Ny bevilling i 2013</t>
  </si>
  <si>
    <t>Forventes hjemtaget 2014</t>
  </si>
  <si>
    <t>Tilskud forventes hjemtaget 2013</t>
  </si>
  <si>
    <t>Afsluttes i 2013 - indflytning 1.1.2013</t>
  </si>
  <si>
    <t>Forventes afsluttet i 2013</t>
  </si>
  <si>
    <t>Indtægt på gl. sag</t>
  </si>
  <si>
    <t>Indtægt frem til 2015</t>
  </si>
  <si>
    <t>Mangler indtægt fra Staten tilsagn om 1.252.000 kr.</t>
  </si>
  <si>
    <t>Er afsluttet - men mangler tilretning af signalanlæg</t>
  </si>
  <si>
    <t>Mangler opfølgningsarbejder</t>
  </si>
  <si>
    <t>Ombygning af krydset godkendt PT den 18.02.2013</t>
  </si>
  <si>
    <t>Påbegyndt i 2012. Bevilling i 2013 på 5,0 mio kr.</t>
  </si>
  <si>
    <t xml:space="preserve">Cykelstien er afsluttet og indviet. .Mangler Indtægt fra Staten på 2.347.319 kr. Har fået tilsagn om 7.083.200 kr. og har modtaget a/conto 4.735.881 kr. i 2012. </t>
  </si>
  <si>
    <t>Afventer salg af ejendommene</t>
  </si>
  <si>
    <t>Facaderenovering VUC - lukket</t>
  </si>
  <si>
    <t>013871</t>
  </si>
  <si>
    <t>Anlægspulje 2012 - Udvendig vedligeholdelse</t>
  </si>
  <si>
    <t>Fælles Friareal Storegade, Jernbanegade og Mejerivej - Del af program for Byfornyelse i Ølgod. Projektet er forventes afsluttet efterår 2013</t>
  </si>
  <si>
    <t>Støtte til privat bygningsrenovering, afslutte efterår 2013</t>
  </si>
  <si>
    <t>Støtte til privat bygningsrenovering og forventes afsluttet 2013</t>
  </si>
  <si>
    <t xml:space="preserve">I 2011 blev det vedtaget at anvende restmidlerne til nedriv.af forfaldne bygninger, se også dok 107.9625. Rammen skal anvendes senest i 2013. </t>
  </si>
  <si>
    <t>Del af program for Byfornyelse i Ølgod. Refusion fra Staten forudsætter at projektet er afsluttet senest 31.12.2013. Der indsendes regnskaber til ministeriet efterår 2013</t>
  </si>
  <si>
    <t>Naturerhverstyrelsen har godkende projekterne, som vi har fået tilsagn til midler fra Regionen. Projekterne kan derfor igangsættes i 2013</t>
  </si>
  <si>
    <t>Ja</t>
  </si>
  <si>
    <t>Beløbet forventes anvendt i 2013 til bro</t>
  </si>
  <si>
    <t>Banen forventes etableret i 2013</t>
  </si>
  <si>
    <t>Restbeløbet forventes udbetalt i 2013</t>
  </si>
  <si>
    <t>Der planlægges for området i 2013</t>
  </si>
  <si>
    <t>Forskellen skyldes kommunemoms</t>
  </si>
  <si>
    <t>Anlægsregnskabet er med under øk.udvalg</t>
  </si>
  <si>
    <t>Projektet er forlænget med 84 m, ekstisterende vejbrønde er udskiftet, samt at gadelys er blevet dyrere end forventet. Afventer budgetserminar evt. tillægsbevilling.</t>
  </si>
  <si>
    <t>Afsluttes i 2013.</t>
  </si>
  <si>
    <t>Afsluttes forår 2013.</t>
  </si>
  <si>
    <t>Afsluttes juli 2013.</t>
  </si>
  <si>
    <t>Færdiggøres i 2013, slidlag mangler.</t>
  </si>
  <si>
    <t>Aflsluttes i 2013.</t>
  </si>
  <si>
    <t>Påbegyndt i 2012. Bevilling i 2013 på 2,2 mio. kr. Færdig maj 2013.</t>
  </si>
  <si>
    <t>Cykelstien Strandvejen fra Klintingvej til Henne St. By</t>
  </si>
  <si>
    <t>Bemærkninger</t>
  </si>
  <si>
    <t>010107-300412</t>
  </si>
  <si>
    <t>Vedligeholdelse af vold til og med 2014</t>
  </si>
  <si>
    <t>Færdiggørelse, kantsten, asfalt m.v.</t>
  </si>
  <si>
    <t>002858</t>
  </si>
  <si>
    <t>Rammebeløb til byggemodning - 2012</t>
  </si>
  <si>
    <t>Slidlag</t>
  </si>
  <si>
    <t>Beplantning, slidlag, færdiggørelse</t>
  </si>
  <si>
    <t>Beplantning</t>
  </si>
  <si>
    <t>Beplantning, slidlag</t>
  </si>
  <si>
    <t>Beplantning, kantsten</t>
  </si>
  <si>
    <t>Beplantning, færdiggørelse</t>
  </si>
  <si>
    <t>Total byggemodning</t>
  </si>
  <si>
    <t>Staben Økonomi</t>
  </si>
  <si>
    <t>Tilslutningsbidrag hvor kontoen står i forskud og bliver nedbragt efterhånden som grundene sælges.</t>
  </si>
  <si>
    <t>Tilslutningsbidrag</t>
  </si>
  <si>
    <t xml:space="preserve">Forbrug 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</si>
  <si>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</si>
  <si>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</si>
  <si>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</si>
  <si>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</si>
  <si>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</si>
  <si>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</si>
  <si>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</si>
  <si>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</si>
  <si>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</si>
  <si>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</si>
  <si>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</si>
  <si>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</si>
  <si>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</si>
  <si>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</si>
  <si>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Byggemodning</t>
  </si>
  <si>
    <t>Tilslutningsbidrag, hvor kontoen står i forskud</t>
  </si>
  <si>
    <t>Igangværende</t>
  </si>
  <si>
    <t>Dok.nr. 48783-13</t>
  </si>
  <si>
    <t>Dok. nr. 48817-13</t>
  </si>
  <si>
    <t>Dok. nr. 48834-13</t>
  </si>
  <si>
    <t>Dok. nr. 48828-13</t>
  </si>
  <si>
    <t>Ejendommen sat til salg</t>
  </si>
  <si>
    <t>Er solgt - afsluttes i 2013</t>
  </si>
  <si>
    <t>Vestervold 11 A, Varde - udskiftning af tag og indvendig renovering</t>
  </si>
  <si>
    <t>Pulje til bygninger/ældreboliger - som skal afvikles</t>
  </si>
  <si>
    <t>Anvendes i 2013</t>
  </si>
  <si>
    <t>Renovering forventes udført i 2013</t>
  </si>
  <si>
    <t>Rest overføres til driftskontoen</t>
  </si>
  <si>
    <t>Overføres til energipuljen i 2013</t>
  </si>
  <si>
    <t>Følger planen</t>
  </si>
  <si>
    <t xml:space="preserve">Forventes afsluttet i 2013 - afventer vandskade </t>
  </si>
  <si>
    <t>Dok. 51295-13</t>
  </si>
  <si>
    <t>Dok. nr. 51393-13</t>
  </si>
  <si>
    <t>Energibesparende foranstaltninger - Materielgård i Sig</t>
  </si>
  <si>
    <t>Dok. 51417-13</t>
  </si>
  <si>
    <t>Dok. 51563-13</t>
  </si>
  <si>
    <t>Projektet er et samlet projekt med øvrige brugere af friluftsscenen. Varde Kommune har hensat 2.526.932  kr.  Samlet projekt udgør i alt ca 3,3 mio kr. Projektets afsluttes i 2013</t>
  </si>
  <si>
    <t>Stier og pladser, mv. Varde Midtby</t>
  </si>
  <si>
    <t>Dok nr. 39425-13</t>
  </si>
  <si>
    <t xml:space="preserve">Indefrosne midler frigivet i 2012 - sundhedsplejen </t>
  </si>
  <si>
    <t>Lundparken, rev halvtag/opsætn udekøkken, mv.</t>
  </si>
  <si>
    <t>Regnskab 2012</t>
  </si>
  <si>
    <t>Uforbrugt beløb</t>
  </si>
  <si>
    <t>Korr. budget 2012</t>
  </si>
  <si>
    <t>Overførsel fra 2012 til 2013</t>
  </si>
  <si>
    <t>Afvigelse i forhold til budget</t>
  </si>
  <si>
    <t>Forbrug 010107-311212</t>
  </si>
  <si>
    <t>Bevilling 010107-311212</t>
  </si>
  <si>
    <t>601613-12</t>
  </si>
  <si>
    <t>918095-12</t>
  </si>
  <si>
    <t>664867-12</t>
  </si>
  <si>
    <t>601612-12</t>
  </si>
  <si>
    <t>1033213-12</t>
  </si>
  <si>
    <t>609578-12</t>
  </si>
  <si>
    <t>941063-12</t>
  </si>
  <si>
    <t>906265-12</t>
  </si>
  <si>
    <t>1053698-12</t>
  </si>
  <si>
    <t>966506-12</t>
  </si>
  <si>
    <t>Byggemodning - igangværende anlægsprojekter</t>
  </si>
  <si>
    <t>Byggemodningsudgift - udstykninger til bolig- og erhvervsformål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</si>
</sst>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2D65B"/>
        <bgColor indexed="64"/>
      </patternFill>
    </fill>
    <fill>
      <patternFill patternType="solid">
        <fgColor rgb="FFD5E8B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/>
    <xf numFmtId="3" fontId="0" fillId="0" borderId="0" xfId="0" applyNumberFormat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20" xfId="0" applyNumberFormat="1" applyFont="1" applyFill="1" applyBorder="1" applyAlignment="1" applyProtection="1">
      <alignment wrapText="1"/>
    </xf>
    <xf numFmtId="3" fontId="1" fillId="0" borderId="20" xfId="0" applyNumberFormat="1" applyFont="1" applyFill="1" applyBorder="1" applyAlignment="1" applyProtection="1"/>
    <xf numFmtId="0" fontId="1" fillId="0" borderId="20" xfId="0" applyNumberFormat="1" applyFont="1" applyFill="1" applyBorder="1" applyAlignment="1" applyProtection="1"/>
    <xf numFmtId="49" fontId="1" fillId="0" borderId="20" xfId="0" applyNumberFormat="1" applyFont="1" applyFill="1" applyBorder="1" applyAlignment="1" applyProtection="1">
      <protection locked="0"/>
    </xf>
    <xf numFmtId="49" fontId="1" fillId="0" borderId="20" xfId="0" quotePrefix="1" applyNumberFormat="1" applyFont="1" applyFill="1" applyBorder="1" applyAlignment="1" applyProtection="1">
      <protection locked="0"/>
    </xf>
    <xf numFmtId="0" fontId="1" fillId="0" borderId="20" xfId="0" quotePrefix="1" applyNumberFormat="1" applyFont="1" applyFill="1" applyBorder="1" applyAlignment="1" applyProtection="1"/>
    <xf numFmtId="164" fontId="1" fillId="0" borderId="20" xfId="0" quotePrefix="1" applyNumberFormat="1" applyFont="1" applyFill="1" applyBorder="1" applyAlignment="1" applyProtection="1"/>
    <xf numFmtId="0" fontId="4" fillId="0" borderId="0" xfId="0" applyFont="1"/>
    <xf numFmtId="0" fontId="3" fillId="0" borderId="0" xfId="0" applyFont="1"/>
    <xf numFmtId="0" fontId="5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0" xfId="0" applyFont="1"/>
    <xf numFmtId="3" fontId="1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21" xfId="1" applyFont="1" applyBorder="1" applyAlignment="1">
      <alignment vertical="top" wrapText="1"/>
    </xf>
    <xf numFmtId="0" fontId="2" fillId="0" borderId="20" xfId="1" applyFont="1" applyBorder="1" applyAlignment="1">
      <alignment vertical="top" wrapText="1"/>
    </xf>
    <xf numFmtId="0" fontId="2" fillId="0" borderId="20" xfId="0" applyNumberFormat="1" applyFont="1" applyFill="1" applyBorder="1" applyAlignment="1" applyProtection="1">
      <alignment wrapText="1"/>
    </xf>
    <xf numFmtId="3" fontId="2" fillId="0" borderId="20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3" fontId="2" fillId="0" borderId="20" xfId="0" applyNumberFormat="1" applyFont="1" applyFill="1" applyBorder="1" applyAlignment="1" applyProtection="1">
      <alignment horizontal="left"/>
    </xf>
    <xf numFmtId="0" fontId="2" fillId="0" borderId="20" xfId="0" applyNumberFormat="1" applyFont="1" applyFill="1" applyBorder="1" applyAlignment="1" applyProtection="1">
      <alignment horizontal="left"/>
    </xf>
    <xf numFmtId="0" fontId="1" fillId="0" borderId="2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/>
    <xf numFmtId="0" fontId="6" fillId="0" borderId="20" xfId="0" applyNumberFormat="1" applyFont="1" applyFill="1" applyBorder="1" applyAlignment="1" applyProtection="1">
      <alignment wrapText="1"/>
    </xf>
    <xf numFmtId="3" fontId="6" fillId="0" borderId="20" xfId="0" applyNumberFormat="1" applyFont="1" applyFill="1" applyBorder="1" applyAlignment="1" applyProtection="1"/>
    <xf numFmtId="3" fontId="1" fillId="0" borderId="20" xfId="0" applyNumberFormat="1" applyFont="1" applyFill="1" applyBorder="1" applyAlignment="1" applyProtection="1">
      <alignment horizontal="center"/>
    </xf>
    <xf numFmtId="0" fontId="1" fillId="0" borderId="0" xfId="1"/>
    <xf numFmtId="0" fontId="5" fillId="0" borderId="0" xfId="1" applyFont="1"/>
    <xf numFmtId="0" fontId="7" fillId="0" borderId="0" xfId="1" applyFont="1"/>
    <xf numFmtId="0" fontId="8" fillId="0" borderId="22" xfId="1" applyFont="1" applyBorder="1"/>
    <xf numFmtId="0" fontId="8" fillId="0" borderId="23" xfId="1" applyFont="1" applyBorder="1"/>
    <xf numFmtId="3" fontId="8" fillId="0" borderId="20" xfId="1" applyNumberFormat="1" applyFont="1" applyBorder="1"/>
    <xf numFmtId="3" fontId="8" fillId="0" borderId="22" xfId="1" applyNumberFormat="1" applyFont="1" applyBorder="1"/>
    <xf numFmtId="0" fontId="8" fillId="0" borderId="20" xfId="1" applyFont="1" applyBorder="1"/>
    <xf numFmtId="0" fontId="8" fillId="0" borderId="8" xfId="1" quotePrefix="1" applyFont="1" applyBorder="1"/>
    <xf numFmtId="0" fontId="8" fillId="0" borderId="10" xfId="1" applyFont="1" applyBorder="1"/>
    <xf numFmtId="3" fontId="8" fillId="0" borderId="8" xfId="1" applyNumberFormat="1" applyFont="1" applyBorder="1"/>
    <xf numFmtId="3" fontId="8" fillId="0" borderId="7" xfId="1" applyNumberFormat="1" applyFont="1" applyBorder="1"/>
    <xf numFmtId="3" fontId="8" fillId="0" borderId="9" xfId="1" applyNumberFormat="1" applyFont="1" applyBorder="1"/>
    <xf numFmtId="0" fontId="8" fillId="0" borderId="18" xfId="1" quotePrefix="1" applyFont="1" applyBorder="1"/>
    <xf numFmtId="0" fontId="8" fillId="0" borderId="19" xfId="1" applyFont="1" applyBorder="1"/>
    <xf numFmtId="3" fontId="8" fillId="0" borderId="18" xfId="1" applyNumberFormat="1" applyFont="1" applyBorder="1"/>
    <xf numFmtId="3" fontId="8" fillId="0" borderId="17" xfId="1" applyNumberFormat="1" applyFont="1" applyBorder="1"/>
    <xf numFmtId="3" fontId="8" fillId="0" borderId="0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0" fontId="2" fillId="0" borderId="0" xfId="1" applyFont="1"/>
    <xf numFmtId="3" fontId="8" fillId="0" borderId="23" xfId="1" applyNumberFormat="1" applyFont="1" applyBorder="1"/>
    <xf numFmtId="0" fontId="2" fillId="0" borderId="20" xfId="1" applyFont="1" applyBorder="1"/>
    <xf numFmtId="3" fontId="2" fillId="0" borderId="20" xfId="1" applyNumberFormat="1" applyFont="1" applyBorder="1"/>
    <xf numFmtId="3" fontId="2" fillId="0" borderId="22" xfId="1" applyNumberFormat="1" applyFont="1" applyBorder="1"/>
    <xf numFmtId="0" fontId="2" fillId="0" borderId="20" xfId="1" applyFont="1" applyFill="1" applyBorder="1"/>
    <xf numFmtId="3" fontId="2" fillId="0" borderId="20" xfId="1" applyNumberFormat="1" applyFont="1" applyFill="1" applyBorder="1"/>
    <xf numFmtId="3" fontId="2" fillId="0" borderId="22" xfId="1" applyNumberFormat="1" applyFont="1" applyFill="1" applyBorder="1"/>
    <xf numFmtId="0" fontId="9" fillId="0" borderId="0" xfId="1" applyFont="1"/>
    <xf numFmtId="0" fontId="10" fillId="0" borderId="0" xfId="1" applyFont="1"/>
    <xf numFmtId="3" fontId="10" fillId="0" borderId="0" xfId="1" applyNumberFormat="1" applyFont="1"/>
    <xf numFmtId="3" fontId="2" fillId="0" borderId="0" xfId="1" applyNumberFormat="1" applyFont="1" applyBorder="1"/>
    <xf numFmtId="0" fontId="2" fillId="0" borderId="20" xfId="0" applyFont="1" applyBorder="1" applyAlignment="1">
      <alignment vertical="top" wrapText="1"/>
    </xf>
    <xf numFmtId="49" fontId="1" fillId="0" borderId="20" xfId="0" applyNumberFormat="1" applyFont="1" applyBorder="1" applyAlignment="1" applyProtection="1">
      <alignment vertical="top"/>
      <protection locked="0"/>
    </xf>
    <xf numFmtId="0" fontId="1" fillId="0" borderId="20" xfId="0" applyFont="1" applyBorder="1" applyAlignment="1">
      <alignment vertical="top" wrapText="1"/>
    </xf>
    <xf numFmtId="3" fontId="1" fillId="0" borderId="20" xfId="0" applyNumberFormat="1" applyFont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0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49" fontId="2" fillId="0" borderId="20" xfId="0" applyNumberFormat="1" applyFont="1" applyBorder="1" applyAlignment="1" applyProtection="1">
      <alignment vertical="top"/>
      <protection locked="0"/>
    </xf>
    <xf numFmtId="3" fontId="1" fillId="0" borderId="20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>
      <alignment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3" fontId="1" fillId="0" borderId="20" xfId="0" applyNumberFormat="1" applyFont="1" applyFill="1" applyBorder="1" applyAlignment="1" applyProtection="1">
      <alignment vertical="top"/>
    </xf>
    <xf numFmtId="49" fontId="1" fillId="0" borderId="20" xfId="0" quotePrefix="1" applyNumberFormat="1" applyFont="1" applyFill="1" applyBorder="1" applyAlignment="1" applyProtection="1">
      <alignment vertical="top"/>
      <protection locked="0"/>
    </xf>
    <xf numFmtId="0" fontId="1" fillId="0" borderId="20" xfId="0" applyNumberFormat="1" applyFont="1" applyFill="1" applyBorder="1" applyAlignment="1" applyProtection="1">
      <alignment vertical="top"/>
    </xf>
    <xf numFmtId="0" fontId="2" fillId="0" borderId="20" xfId="1" applyFont="1" applyFill="1" applyBorder="1" applyAlignment="1">
      <alignment vertical="top" wrapText="1"/>
    </xf>
    <xf numFmtId="0" fontId="1" fillId="0" borderId="20" xfId="0" applyNumberFormat="1" applyFont="1" applyFill="1" applyBorder="1" applyAlignment="1" applyProtection="1">
      <alignment horizontal="center" vertical="top"/>
    </xf>
    <xf numFmtId="0" fontId="2" fillId="0" borderId="20" xfId="0" applyNumberFormat="1" applyFont="1" applyFill="1" applyBorder="1" applyAlignment="1" applyProtection="1">
      <alignment vertical="top" wrapText="1"/>
    </xf>
    <xf numFmtId="0" fontId="2" fillId="0" borderId="20" xfId="0" applyNumberFormat="1" applyFont="1" applyFill="1" applyBorder="1" applyAlignment="1" applyProtection="1">
      <alignment vertical="top"/>
    </xf>
    <xf numFmtId="3" fontId="2" fillId="0" borderId="20" xfId="0" applyNumberFormat="1" applyFont="1" applyFill="1" applyBorder="1" applyAlignment="1" applyProtection="1">
      <alignment vertical="top"/>
    </xf>
    <xf numFmtId="3" fontId="1" fillId="0" borderId="20" xfId="0" applyNumberFormat="1" applyFont="1" applyFill="1" applyBorder="1" applyAlignment="1" applyProtection="1">
      <alignment vertical="top" wrapText="1"/>
    </xf>
    <xf numFmtId="0" fontId="2" fillId="0" borderId="20" xfId="0" quotePrefix="1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5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3" borderId="20" xfId="0" applyNumberFormat="1" applyFont="1" applyFill="1" applyBorder="1" applyAlignment="1" applyProtection="1"/>
    <xf numFmtId="3" fontId="1" fillId="3" borderId="2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49" fontId="1" fillId="3" borderId="20" xfId="0" quotePrefix="1" applyNumberFormat="1" applyFont="1" applyFill="1" applyBorder="1" applyAlignment="1" applyProtection="1">
      <protection locked="0"/>
    </xf>
    <xf numFmtId="0" fontId="1" fillId="3" borderId="20" xfId="0" applyNumberFormat="1" applyFont="1" applyFill="1" applyBorder="1" applyAlignment="1" applyProtection="1">
      <alignment wrapText="1"/>
    </xf>
    <xf numFmtId="0" fontId="2" fillId="2" borderId="8" xfId="1" applyFont="1" applyFill="1" applyBorder="1"/>
    <xf numFmtId="0" fontId="2" fillId="2" borderId="7" xfId="1" applyFont="1" applyFill="1" applyBorder="1"/>
    <xf numFmtId="3" fontId="2" fillId="2" borderId="8" xfId="1" applyNumberFormat="1" applyFont="1" applyFill="1" applyBorder="1"/>
    <xf numFmtId="3" fontId="2" fillId="2" borderId="9" xfId="1" applyNumberFormat="1" applyFont="1" applyFill="1" applyBorder="1"/>
    <xf numFmtId="0" fontId="2" fillId="2" borderId="18" xfId="1" applyFont="1" applyFill="1" applyBorder="1"/>
    <xf numFmtId="0" fontId="2" fillId="2" borderId="17" xfId="1" applyFont="1" applyFill="1" applyBorder="1"/>
    <xf numFmtId="3" fontId="2" fillId="2" borderId="18" xfId="1" applyNumberFormat="1" applyFont="1" applyFill="1" applyBorder="1"/>
    <xf numFmtId="3" fontId="2" fillId="2" borderId="0" xfId="1" applyNumberFormat="1" applyFont="1" applyFill="1" applyBorder="1"/>
    <xf numFmtId="0" fontId="2" fillId="2" borderId="12" xfId="1" applyFont="1" applyFill="1" applyBorder="1"/>
    <xf numFmtId="0" fontId="2" fillId="2" borderId="11" xfId="1" applyFont="1" applyFill="1" applyBorder="1"/>
    <xf numFmtId="3" fontId="2" fillId="2" borderId="12" xfId="1" applyNumberFormat="1" applyFont="1" applyFill="1" applyBorder="1"/>
    <xf numFmtId="3" fontId="2" fillId="2" borderId="13" xfId="1" applyNumberFormat="1" applyFont="1" applyFill="1" applyBorder="1"/>
    <xf numFmtId="0" fontId="2" fillId="3" borderId="11" xfId="1" applyFont="1" applyFill="1" applyBorder="1"/>
    <xf numFmtId="0" fontId="2" fillId="3" borderId="12" xfId="1" applyFont="1" applyFill="1" applyBorder="1"/>
    <xf numFmtId="3" fontId="2" fillId="3" borderId="13" xfId="1" applyNumberFormat="1" applyFont="1" applyFill="1" applyBorder="1"/>
    <xf numFmtId="3" fontId="2" fillId="3" borderId="20" xfId="1" applyNumberFormat="1" applyFont="1" applyFill="1" applyBorder="1"/>
    <xf numFmtId="3" fontId="2" fillId="3" borderId="14" xfId="1" applyNumberFormat="1" applyFont="1" applyFill="1" applyBorder="1"/>
    <xf numFmtId="0" fontId="2" fillId="3" borderId="14" xfId="1" applyFont="1" applyFill="1" applyBorder="1"/>
    <xf numFmtId="0" fontId="1" fillId="2" borderId="9" xfId="0" applyNumberFormat="1" applyFont="1" applyFill="1" applyBorder="1" applyAlignment="1" applyProtection="1"/>
    <xf numFmtId="0" fontId="1" fillId="3" borderId="20" xfId="0" quotePrefix="1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/>
    <xf numFmtId="0" fontId="1" fillId="2" borderId="17" xfId="0" applyNumberFormat="1" applyFont="1" applyFill="1" applyBorder="1" applyAlignment="1" applyProtection="1"/>
    <xf numFmtId="0" fontId="1" fillId="2" borderId="18" xfId="0" applyNumberFormat="1" applyFont="1" applyFill="1" applyBorder="1" applyAlignment="1" applyProtection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2" fillId="2" borderId="10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0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0" fontId="1" fillId="2" borderId="14" xfId="0" applyFont="1" applyFill="1" applyBorder="1" applyAlignment="1">
      <alignment horizontal="center"/>
    </xf>
    <xf numFmtId="0" fontId="1" fillId="3" borderId="20" xfId="0" applyFont="1" applyFill="1" applyBorder="1" applyAlignment="1"/>
    <xf numFmtId="3" fontId="1" fillId="3" borderId="20" xfId="0" applyNumberFormat="1" applyFont="1" applyFill="1" applyBorder="1" applyAlignment="1"/>
    <xf numFmtId="49" fontId="1" fillId="3" borderId="20" xfId="0" applyNumberFormat="1" applyFont="1" applyFill="1" applyBorder="1" applyAlignment="1" applyProtection="1">
      <protection locked="0"/>
    </xf>
    <xf numFmtId="0" fontId="3" fillId="0" borderId="0" xfId="0" applyFont="1" applyFill="1"/>
    <xf numFmtId="0" fontId="4" fillId="0" borderId="0" xfId="0" applyFont="1" applyFill="1"/>
    <xf numFmtId="0" fontId="2" fillId="2" borderId="8" xfId="1" applyFont="1" applyFill="1" applyBorder="1" applyAlignment="1">
      <alignment horizontal="center"/>
    </xf>
    <xf numFmtId="0" fontId="8" fillId="0" borderId="20" xfId="1" applyNumberFormat="1" applyFont="1" applyBorder="1" applyAlignment="1">
      <alignment horizontal="center"/>
    </xf>
    <xf numFmtId="0" fontId="8" fillId="0" borderId="22" xfId="1" applyNumberFormat="1" applyFont="1" applyBorder="1" applyAlignment="1">
      <alignment horizontal="center"/>
    </xf>
    <xf numFmtId="0" fontId="8" fillId="2" borderId="24" xfId="1" applyFont="1" applyFill="1" applyBorder="1"/>
    <xf numFmtId="0" fontId="8" fillId="2" borderId="25" xfId="1" applyFont="1" applyFill="1" applyBorder="1"/>
    <xf numFmtId="0" fontId="2" fillId="2" borderId="26" xfId="1" applyFont="1" applyFill="1" applyBorder="1"/>
    <xf numFmtId="3" fontId="2" fillId="2" borderId="27" xfId="1" applyNumberFormat="1" applyFont="1" applyFill="1" applyBorder="1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D65B"/>
      <color rgb="FFD5E8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Bølg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B1" workbookViewId="0">
      <selection activeCell="B76" sqref="B76:J76"/>
    </sheetView>
  </sheetViews>
  <sheetFormatPr defaultRowHeight="15" x14ac:dyDescent="0.25"/>
  <cols>
    <col min="1" max="1" width="0" hidden="1" customWidth="1"/>
    <col min="2" max="2" width="8.28515625" customWidth="1"/>
    <col min="3" max="3" width="44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5.42578125" customWidth="1"/>
  </cols>
  <sheetData>
    <row r="1" spans="1:10" x14ac:dyDescent="0.25">
      <c r="B1" s="13" t="s">
        <v>1</v>
      </c>
      <c r="C1" s="13"/>
    </row>
    <row r="2" spans="1:10" s="16" customFormat="1" x14ac:dyDescent="0.25">
      <c r="B2" s="21"/>
      <c r="C2" s="21"/>
    </row>
    <row r="3" spans="1:10" x14ac:dyDescent="0.25">
      <c r="B3" s="14" t="s">
        <v>601</v>
      </c>
      <c r="C3" s="13"/>
    </row>
    <row r="5" spans="1:10" x14ac:dyDescent="0.25">
      <c r="A5" s="1"/>
      <c r="B5" s="160" t="s">
        <v>0</v>
      </c>
      <c r="C5" s="160" t="s">
        <v>1</v>
      </c>
      <c r="D5" s="92" t="s">
        <v>2</v>
      </c>
      <c r="E5" s="93" t="s">
        <v>3</v>
      </c>
      <c r="F5" s="157" t="s">
        <v>758</v>
      </c>
      <c r="G5" s="157" t="s">
        <v>756</v>
      </c>
      <c r="H5" s="157" t="s">
        <v>757</v>
      </c>
      <c r="I5" s="157" t="s">
        <v>759</v>
      </c>
      <c r="J5" s="157" t="s">
        <v>599</v>
      </c>
    </row>
    <row r="6" spans="1:10" x14ac:dyDescent="0.25">
      <c r="A6" s="1"/>
      <c r="B6" s="161"/>
      <c r="C6" s="161"/>
      <c r="D6" s="96"/>
      <c r="E6" s="97"/>
      <c r="F6" s="158"/>
      <c r="G6" s="158"/>
      <c r="H6" s="158"/>
      <c r="I6" s="158" t="s">
        <v>597</v>
      </c>
      <c r="J6" s="158"/>
    </row>
    <row r="7" spans="1:10" x14ac:dyDescent="0.25">
      <c r="A7" s="1"/>
      <c r="B7" s="162"/>
      <c r="C7" s="162"/>
      <c r="D7" s="100" t="s">
        <v>6</v>
      </c>
      <c r="E7" s="101" t="s">
        <v>6</v>
      </c>
      <c r="F7" s="159"/>
      <c r="G7" s="159">
        <v>2012</v>
      </c>
      <c r="H7" s="159" t="s">
        <v>7</v>
      </c>
      <c r="I7" s="159" t="s">
        <v>598</v>
      </c>
      <c r="J7" s="159"/>
    </row>
    <row r="8" spans="1:10" x14ac:dyDescent="0.25">
      <c r="A8" s="1"/>
      <c r="B8" s="78" t="s">
        <v>8</v>
      </c>
      <c r="C8" s="83" t="s">
        <v>9</v>
      </c>
      <c r="D8" s="81">
        <v>0</v>
      </c>
      <c r="E8" s="81">
        <v>15913.4</v>
      </c>
      <c r="F8" s="81">
        <v>-10015</v>
      </c>
      <c r="G8" s="81">
        <v>5898.02</v>
      </c>
      <c r="H8" s="81">
        <f t="shared" ref="H8:H19" si="0">SUM(F8-G8)</f>
        <v>-15913.02</v>
      </c>
      <c r="I8" s="81">
        <f>H8</f>
        <v>-15913.02</v>
      </c>
      <c r="J8" s="67" t="s">
        <v>736</v>
      </c>
    </row>
    <row r="9" spans="1:10" x14ac:dyDescent="0.25">
      <c r="A9" s="1"/>
      <c r="B9" s="82" t="s">
        <v>16</v>
      </c>
      <c r="C9" s="83" t="s">
        <v>17</v>
      </c>
      <c r="D9" s="81">
        <v>-450000</v>
      </c>
      <c r="E9" s="81">
        <v>0</v>
      </c>
      <c r="F9" s="81">
        <v>-450000</v>
      </c>
      <c r="G9" s="81">
        <v>0</v>
      </c>
      <c r="H9" s="81">
        <f t="shared" si="0"/>
        <v>-450000</v>
      </c>
      <c r="I9" s="81">
        <f t="shared" ref="I9:I29" si="1">H9</f>
        <v>-450000</v>
      </c>
      <c r="J9" s="83" t="s">
        <v>737</v>
      </c>
    </row>
    <row r="10" spans="1:10" x14ac:dyDescent="0.25">
      <c r="A10" s="1"/>
      <c r="B10" s="82" t="s">
        <v>20</v>
      </c>
      <c r="C10" s="83" t="s">
        <v>21</v>
      </c>
      <c r="D10" s="81">
        <v>0</v>
      </c>
      <c r="E10" s="81">
        <v>-10125</v>
      </c>
      <c r="F10" s="81">
        <v>0</v>
      </c>
      <c r="G10" s="81">
        <v>-10125</v>
      </c>
      <c r="H10" s="81">
        <f t="shared" si="0"/>
        <v>10125</v>
      </c>
      <c r="I10" s="81">
        <f t="shared" si="1"/>
        <v>10125</v>
      </c>
      <c r="J10" s="83" t="s">
        <v>622</v>
      </c>
    </row>
    <row r="11" spans="1:10" ht="26.25" customHeight="1" x14ac:dyDescent="0.25">
      <c r="A11" s="1"/>
      <c r="B11" s="78" t="s">
        <v>33</v>
      </c>
      <c r="C11" s="80" t="s">
        <v>738</v>
      </c>
      <c r="D11" s="81">
        <v>6276320</v>
      </c>
      <c r="E11" s="81">
        <v>6035810.9299999997</v>
      </c>
      <c r="F11" s="81">
        <v>5403273</v>
      </c>
      <c r="G11" s="81">
        <v>5162762.33</v>
      </c>
      <c r="H11" s="81">
        <f t="shared" si="0"/>
        <v>240510.66999999993</v>
      </c>
      <c r="I11" s="81">
        <f t="shared" si="1"/>
        <v>240510.66999999993</v>
      </c>
      <c r="J11" s="87" t="s">
        <v>622</v>
      </c>
    </row>
    <row r="12" spans="1:10" x14ac:dyDescent="0.25">
      <c r="A12" s="1"/>
      <c r="B12" s="82" t="s">
        <v>34</v>
      </c>
      <c r="C12" s="83" t="s">
        <v>35</v>
      </c>
      <c r="D12" s="81">
        <v>2452600</v>
      </c>
      <c r="E12" s="81">
        <v>1929335.93</v>
      </c>
      <c r="F12" s="81">
        <v>2190399</v>
      </c>
      <c r="G12" s="81">
        <v>1667134.7</v>
      </c>
      <c r="H12" s="81">
        <f t="shared" si="0"/>
        <v>523264.30000000005</v>
      </c>
      <c r="I12" s="81">
        <f t="shared" si="1"/>
        <v>523264.30000000005</v>
      </c>
      <c r="J12" s="87" t="s">
        <v>622</v>
      </c>
    </row>
    <row r="13" spans="1:10" x14ac:dyDescent="0.25">
      <c r="A13" s="1"/>
      <c r="B13" s="82" t="s">
        <v>41</v>
      </c>
      <c r="C13" s="87" t="s">
        <v>739</v>
      </c>
      <c r="D13" s="81">
        <v>0</v>
      </c>
      <c r="E13" s="81">
        <v>0</v>
      </c>
      <c r="F13" s="81">
        <v>330000</v>
      </c>
      <c r="G13" s="81">
        <v>0</v>
      </c>
      <c r="H13" s="81">
        <f t="shared" si="0"/>
        <v>330000</v>
      </c>
      <c r="I13" s="81">
        <f t="shared" si="1"/>
        <v>330000</v>
      </c>
      <c r="J13" s="87" t="s">
        <v>740</v>
      </c>
    </row>
    <row r="14" spans="1:10" x14ac:dyDescent="0.25">
      <c r="A14" s="1"/>
      <c r="B14" s="82" t="s">
        <v>46</v>
      </c>
      <c r="C14" s="83" t="s">
        <v>47</v>
      </c>
      <c r="D14" s="81">
        <v>-1393500</v>
      </c>
      <c r="E14" s="81">
        <v>-1392148.1</v>
      </c>
      <c r="F14" s="81">
        <v>-1393500</v>
      </c>
      <c r="G14" s="81">
        <v>-1392148.1</v>
      </c>
      <c r="H14" s="81">
        <f t="shared" si="0"/>
        <v>-1351.8999999999069</v>
      </c>
      <c r="I14" s="81">
        <f t="shared" si="1"/>
        <v>-1351.8999999999069</v>
      </c>
      <c r="J14" s="87" t="s">
        <v>622</v>
      </c>
    </row>
    <row r="15" spans="1:10" x14ac:dyDescent="0.25">
      <c r="A15" s="1"/>
      <c r="B15" s="82" t="s">
        <v>675</v>
      </c>
      <c r="C15" s="83" t="s">
        <v>52</v>
      </c>
      <c r="D15" s="81">
        <v>111800</v>
      </c>
      <c r="E15" s="81">
        <v>26900</v>
      </c>
      <c r="F15" s="81">
        <v>111800</v>
      </c>
      <c r="G15" s="81">
        <v>26900</v>
      </c>
      <c r="H15" s="81">
        <f t="shared" si="0"/>
        <v>84900</v>
      </c>
      <c r="I15" s="81">
        <f t="shared" si="1"/>
        <v>84900</v>
      </c>
      <c r="J15" s="87" t="s">
        <v>622</v>
      </c>
    </row>
    <row r="16" spans="1:10" x14ac:dyDescent="0.25">
      <c r="A16" s="1"/>
      <c r="B16" s="82" t="s">
        <v>53</v>
      </c>
      <c r="C16" s="83" t="s">
        <v>54</v>
      </c>
      <c r="D16" s="81">
        <v>38400</v>
      </c>
      <c r="E16" s="81">
        <v>36923</v>
      </c>
      <c r="F16" s="81">
        <v>38400</v>
      </c>
      <c r="G16" s="81">
        <v>36923</v>
      </c>
      <c r="H16" s="81">
        <f t="shared" si="0"/>
        <v>1477</v>
      </c>
      <c r="I16" s="81">
        <f t="shared" si="1"/>
        <v>1477</v>
      </c>
      <c r="J16" s="87" t="s">
        <v>622</v>
      </c>
    </row>
    <row r="17" spans="1:10" x14ac:dyDescent="0.25">
      <c r="A17" s="1"/>
      <c r="B17" s="82" t="s">
        <v>55</v>
      </c>
      <c r="C17" s="83" t="s">
        <v>56</v>
      </c>
      <c r="D17" s="81">
        <v>0</v>
      </c>
      <c r="E17" s="81">
        <v>0</v>
      </c>
      <c r="F17" s="81">
        <v>0</v>
      </c>
      <c r="G17" s="81">
        <v>0</v>
      </c>
      <c r="H17" s="81">
        <f t="shared" si="0"/>
        <v>0</v>
      </c>
      <c r="I17" s="81">
        <f t="shared" si="1"/>
        <v>0</v>
      </c>
      <c r="J17" s="83"/>
    </row>
    <row r="18" spans="1:10" x14ac:dyDescent="0.25">
      <c r="A18" s="1"/>
      <c r="B18" s="82" t="s">
        <v>57</v>
      </c>
      <c r="C18" s="83" t="s">
        <v>58</v>
      </c>
      <c r="D18" s="81">
        <v>-2200000</v>
      </c>
      <c r="E18" s="81">
        <v>-503883</v>
      </c>
      <c r="F18" s="81">
        <v>-2200000</v>
      </c>
      <c r="G18" s="81">
        <v>-503883</v>
      </c>
      <c r="H18" s="81">
        <f t="shared" si="0"/>
        <v>-1696117</v>
      </c>
      <c r="I18" s="81">
        <f t="shared" si="1"/>
        <v>-1696117</v>
      </c>
      <c r="J18" s="87" t="s">
        <v>622</v>
      </c>
    </row>
    <row r="19" spans="1:10" x14ac:dyDescent="0.25">
      <c r="A19" s="1"/>
      <c r="B19" s="82" t="s">
        <v>59</v>
      </c>
      <c r="C19" s="83" t="s">
        <v>60</v>
      </c>
      <c r="D19" s="81">
        <v>979189</v>
      </c>
      <c r="E19" s="81">
        <v>2409</v>
      </c>
      <c r="F19" s="81">
        <v>979189</v>
      </c>
      <c r="G19" s="81">
        <v>2409</v>
      </c>
      <c r="H19" s="81">
        <f t="shared" si="0"/>
        <v>976780</v>
      </c>
      <c r="I19" s="81">
        <f t="shared" si="1"/>
        <v>976780</v>
      </c>
      <c r="J19" s="87" t="s">
        <v>741</v>
      </c>
    </row>
    <row r="20" spans="1:10" x14ac:dyDescent="0.25">
      <c r="A20" s="1"/>
      <c r="B20" s="78" t="s">
        <v>73</v>
      </c>
      <c r="C20" s="83" t="s">
        <v>676</v>
      </c>
      <c r="D20" s="81">
        <v>-7900000</v>
      </c>
      <c r="E20" s="81">
        <v>0</v>
      </c>
      <c r="F20" s="81">
        <v>1167200</v>
      </c>
      <c r="G20" s="81">
        <v>0</v>
      </c>
      <c r="H20" s="81">
        <f t="shared" ref="H20:H29" si="2">SUM(F20-G20)</f>
        <v>1167200</v>
      </c>
      <c r="I20" s="81">
        <f t="shared" si="1"/>
        <v>1167200</v>
      </c>
      <c r="J20" s="87" t="s">
        <v>742</v>
      </c>
    </row>
    <row r="21" spans="1:10" ht="25.5" customHeight="1" x14ac:dyDescent="0.25">
      <c r="A21" s="1"/>
      <c r="B21" s="78" t="s">
        <v>76</v>
      </c>
      <c r="C21" s="83" t="s">
        <v>77</v>
      </c>
      <c r="D21" s="81">
        <v>5220000</v>
      </c>
      <c r="E21" s="81">
        <v>4342796.6100000003</v>
      </c>
      <c r="F21" s="81">
        <v>1626685</v>
      </c>
      <c r="G21" s="81">
        <v>749481.36</v>
      </c>
      <c r="H21" s="81">
        <f t="shared" si="2"/>
        <v>877203.64</v>
      </c>
      <c r="I21" s="81">
        <f t="shared" si="1"/>
        <v>877203.64</v>
      </c>
      <c r="J21" s="86" t="s">
        <v>745</v>
      </c>
    </row>
    <row r="22" spans="1:10" x14ac:dyDescent="0.25">
      <c r="A22" s="1"/>
      <c r="B22" s="78" t="s">
        <v>89</v>
      </c>
      <c r="C22" s="83" t="s">
        <v>90</v>
      </c>
      <c r="D22" s="81">
        <v>1000000</v>
      </c>
      <c r="E22" s="81">
        <v>701412</v>
      </c>
      <c r="F22" s="81">
        <v>1000000</v>
      </c>
      <c r="G22" s="81">
        <v>701412</v>
      </c>
      <c r="H22" s="81">
        <f t="shared" si="2"/>
        <v>298588</v>
      </c>
      <c r="I22" s="81">
        <f t="shared" si="1"/>
        <v>298588</v>
      </c>
      <c r="J22" s="87" t="s">
        <v>622</v>
      </c>
    </row>
    <row r="23" spans="1:10" x14ac:dyDescent="0.25">
      <c r="A23" s="1"/>
      <c r="B23" s="78" t="s">
        <v>97</v>
      </c>
      <c r="C23" s="83" t="s">
        <v>98</v>
      </c>
      <c r="D23" s="81">
        <v>100000</v>
      </c>
      <c r="E23" s="81">
        <v>0</v>
      </c>
      <c r="F23" s="81">
        <v>100000</v>
      </c>
      <c r="G23" s="81">
        <v>0</v>
      </c>
      <c r="H23" s="81">
        <f t="shared" si="2"/>
        <v>100000</v>
      </c>
      <c r="I23" s="81">
        <f t="shared" si="1"/>
        <v>100000</v>
      </c>
      <c r="J23" s="83"/>
    </row>
    <row r="24" spans="1:10" x14ac:dyDescent="0.25">
      <c r="A24" s="1"/>
      <c r="B24" s="78" t="s">
        <v>99</v>
      </c>
      <c r="C24" s="83" t="s">
        <v>100</v>
      </c>
      <c r="D24" s="81">
        <v>3498849</v>
      </c>
      <c r="E24" s="81">
        <v>414938.28</v>
      </c>
      <c r="F24" s="81">
        <v>3084836</v>
      </c>
      <c r="G24" s="81">
        <v>38445.279999999999</v>
      </c>
      <c r="H24" s="81">
        <f t="shared" si="2"/>
        <v>3046390.72</v>
      </c>
      <c r="I24" s="81">
        <f t="shared" si="1"/>
        <v>3046390.72</v>
      </c>
      <c r="J24" s="87" t="s">
        <v>744</v>
      </c>
    </row>
    <row r="25" spans="1:10" x14ac:dyDescent="0.25">
      <c r="A25" s="1"/>
      <c r="B25" s="82" t="s">
        <v>101</v>
      </c>
      <c r="C25" s="83" t="s">
        <v>102</v>
      </c>
      <c r="D25" s="81">
        <v>42801151</v>
      </c>
      <c r="E25" s="81">
        <v>41712185.759999998</v>
      </c>
      <c r="F25" s="81">
        <v>2106984</v>
      </c>
      <c r="G25" s="81">
        <v>980498.96</v>
      </c>
      <c r="H25" s="81">
        <f t="shared" si="2"/>
        <v>1126485.04</v>
      </c>
      <c r="I25" s="81">
        <f t="shared" si="1"/>
        <v>1126485.04</v>
      </c>
      <c r="J25" s="87" t="s">
        <v>744</v>
      </c>
    </row>
    <row r="26" spans="1:10" x14ac:dyDescent="0.25">
      <c r="A26" s="1"/>
      <c r="B26" s="78" t="s">
        <v>103</v>
      </c>
      <c r="C26" s="83" t="s">
        <v>104</v>
      </c>
      <c r="D26" s="81">
        <v>8000000</v>
      </c>
      <c r="E26" s="81">
        <v>885256.19</v>
      </c>
      <c r="F26" s="81">
        <v>7189517</v>
      </c>
      <c r="G26" s="81">
        <v>502896</v>
      </c>
      <c r="H26" s="81">
        <f t="shared" si="2"/>
        <v>6686621</v>
      </c>
      <c r="I26" s="81">
        <f t="shared" si="1"/>
        <v>6686621</v>
      </c>
      <c r="J26" s="87" t="s">
        <v>744</v>
      </c>
    </row>
    <row r="27" spans="1:10" x14ac:dyDescent="0.25">
      <c r="A27" s="1"/>
      <c r="B27" s="82" t="s">
        <v>107</v>
      </c>
      <c r="C27" s="83" t="s">
        <v>108</v>
      </c>
      <c r="D27" s="81">
        <v>0</v>
      </c>
      <c r="E27" s="81">
        <v>38850</v>
      </c>
      <c r="F27" s="81">
        <v>-21000</v>
      </c>
      <c r="G27" s="81">
        <v>17850</v>
      </c>
      <c r="H27" s="81">
        <f t="shared" si="2"/>
        <v>-38850</v>
      </c>
      <c r="I27" s="81">
        <f t="shared" si="1"/>
        <v>-38850</v>
      </c>
      <c r="J27" s="87" t="s">
        <v>622</v>
      </c>
    </row>
    <row r="28" spans="1:10" x14ac:dyDescent="0.25">
      <c r="A28" s="1"/>
      <c r="B28" s="78" t="s">
        <v>111</v>
      </c>
      <c r="C28" s="83" t="s">
        <v>112</v>
      </c>
      <c r="D28" s="81">
        <v>1700000</v>
      </c>
      <c r="E28" s="81">
        <v>1428146.95</v>
      </c>
      <c r="F28" s="81">
        <v>500000</v>
      </c>
      <c r="G28" s="81">
        <v>218739.88</v>
      </c>
      <c r="H28" s="81">
        <f t="shared" si="2"/>
        <v>281260.12</v>
      </c>
      <c r="I28" s="81">
        <f t="shared" si="1"/>
        <v>281260.12</v>
      </c>
      <c r="J28" s="87" t="s">
        <v>659</v>
      </c>
    </row>
    <row r="29" spans="1:10" x14ac:dyDescent="0.25">
      <c r="A29" s="1"/>
      <c r="B29" s="82" t="s">
        <v>117</v>
      </c>
      <c r="C29" s="83" t="s">
        <v>118</v>
      </c>
      <c r="D29" s="81">
        <v>13279940</v>
      </c>
      <c r="E29" s="81">
        <v>0</v>
      </c>
      <c r="F29" s="81">
        <v>1366252</v>
      </c>
      <c r="G29" s="81">
        <v>0</v>
      </c>
      <c r="H29" s="81">
        <f t="shared" si="2"/>
        <v>1366252</v>
      </c>
      <c r="I29" s="81">
        <f t="shared" si="1"/>
        <v>1366252</v>
      </c>
      <c r="J29" s="87" t="s">
        <v>743</v>
      </c>
    </row>
    <row r="30" spans="1:10" ht="20.25" customHeight="1" x14ac:dyDescent="0.25">
      <c r="A30" s="1"/>
      <c r="B30" s="103"/>
      <c r="C30" s="103" t="s">
        <v>610</v>
      </c>
      <c r="D30" s="104">
        <f t="shared" ref="D30:I30" si="3">SUM(D8:D29)</f>
        <v>73514749</v>
      </c>
      <c r="E30" s="104">
        <f t="shared" si="3"/>
        <v>55664721.949999996</v>
      </c>
      <c r="F30" s="104">
        <f t="shared" si="3"/>
        <v>23120020</v>
      </c>
      <c r="G30" s="104">
        <f t="shared" si="3"/>
        <v>8205194.4299999997</v>
      </c>
      <c r="H30" s="104">
        <f t="shared" si="3"/>
        <v>14914825.569999998</v>
      </c>
      <c r="I30" s="104">
        <f t="shared" si="3"/>
        <v>14914825.569999998</v>
      </c>
      <c r="J30" s="103"/>
    </row>
    <row r="31" spans="1:10" x14ac:dyDescent="0.25">
      <c r="A31" s="1"/>
    </row>
    <row r="32" spans="1:10" x14ac:dyDescent="0.25">
      <c r="A32" s="1"/>
      <c r="B32" s="13" t="s">
        <v>1</v>
      </c>
      <c r="C32" s="13"/>
    </row>
    <row r="33" spans="1:10" s="16" customFormat="1" x14ac:dyDescent="0.25">
      <c r="A33" s="17"/>
      <c r="B33" s="21"/>
      <c r="C33" s="21"/>
    </row>
    <row r="34" spans="1:10" x14ac:dyDescent="0.25">
      <c r="A34" s="1"/>
      <c r="B34" s="14" t="s">
        <v>602</v>
      </c>
      <c r="C34" s="13"/>
    </row>
    <row r="35" spans="1:10" x14ac:dyDescent="0.25">
      <c r="A35" s="1"/>
    </row>
    <row r="36" spans="1:10" x14ac:dyDescent="0.25">
      <c r="A36" s="1"/>
      <c r="B36" s="91"/>
      <c r="C36" s="160" t="s">
        <v>1</v>
      </c>
      <c r="D36" s="92" t="s">
        <v>2</v>
      </c>
      <c r="E36" s="93" t="s">
        <v>3</v>
      </c>
      <c r="F36" s="157" t="s">
        <v>762</v>
      </c>
      <c r="G36" s="157" t="s">
        <v>761</v>
      </c>
      <c r="H36" s="157" t="s">
        <v>758</v>
      </c>
      <c r="I36" s="157" t="s">
        <v>756</v>
      </c>
      <c r="J36" s="105" t="s">
        <v>603</v>
      </c>
    </row>
    <row r="37" spans="1:10" x14ac:dyDescent="0.25">
      <c r="A37" s="1"/>
      <c r="B37" s="95"/>
      <c r="C37" s="161"/>
      <c r="D37" s="96"/>
      <c r="E37" s="97"/>
      <c r="F37" s="158" t="s">
        <v>605</v>
      </c>
      <c r="G37" s="158"/>
      <c r="H37" s="158"/>
      <c r="I37" s="158"/>
      <c r="J37" s="106" t="s">
        <v>604</v>
      </c>
    </row>
    <row r="38" spans="1:10" x14ac:dyDescent="0.25">
      <c r="A38" s="1"/>
      <c r="B38" s="99"/>
      <c r="C38" s="162"/>
      <c r="D38" s="100" t="s">
        <v>120</v>
      </c>
      <c r="E38" s="101" t="s">
        <v>120</v>
      </c>
      <c r="F38" s="159">
        <v>311212</v>
      </c>
      <c r="G38" s="159"/>
      <c r="H38" s="159"/>
      <c r="I38" s="159">
        <v>2012</v>
      </c>
      <c r="J38" s="102"/>
    </row>
    <row r="39" spans="1:10" x14ac:dyDescent="0.25">
      <c r="A39" s="1"/>
      <c r="B39" s="82" t="s">
        <v>10</v>
      </c>
      <c r="C39" s="83" t="s">
        <v>11</v>
      </c>
      <c r="D39" s="81">
        <v>355000</v>
      </c>
      <c r="E39" s="81">
        <v>354235.74</v>
      </c>
      <c r="F39" s="81">
        <v>355000</v>
      </c>
      <c r="G39" s="81">
        <v>354235.74</v>
      </c>
      <c r="H39" s="81">
        <v>28990</v>
      </c>
      <c r="I39" s="81">
        <v>28225.74</v>
      </c>
      <c r="J39" s="81"/>
    </row>
    <row r="40" spans="1:10" x14ac:dyDescent="0.25">
      <c r="A40" s="1"/>
      <c r="B40" s="82" t="s">
        <v>12</v>
      </c>
      <c r="C40" s="83" t="s">
        <v>13</v>
      </c>
      <c r="D40" s="81">
        <v>0</v>
      </c>
      <c r="E40" s="81">
        <v>-39000</v>
      </c>
      <c r="F40" s="81">
        <v>0</v>
      </c>
      <c r="G40" s="81">
        <v>-39000</v>
      </c>
      <c r="H40" s="81">
        <v>0</v>
      </c>
      <c r="I40" s="81">
        <v>-39000</v>
      </c>
      <c r="J40" s="81"/>
    </row>
    <row r="41" spans="1:10" x14ac:dyDescent="0.25">
      <c r="A41" s="1"/>
      <c r="B41" s="82" t="s">
        <v>14</v>
      </c>
      <c r="C41" s="83" t="s">
        <v>15</v>
      </c>
      <c r="D41" s="81">
        <v>-80000</v>
      </c>
      <c r="E41" s="81">
        <v>-80000</v>
      </c>
      <c r="F41" s="81">
        <v>-80000</v>
      </c>
      <c r="G41" s="81">
        <v>-80000</v>
      </c>
      <c r="H41" s="81">
        <v>-80000</v>
      </c>
      <c r="I41" s="81">
        <v>-80000</v>
      </c>
      <c r="J41" s="81"/>
    </row>
    <row r="42" spans="1:10" x14ac:dyDescent="0.25">
      <c r="A42" s="1"/>
      <c r="B42" s="82" t="s">
        <v>18</v>
      </c>
      <c r="C42" s="83" t="s">
        <v>19</v>
      </c>
      <c r="D42" s="81">
        <v>-360000</v>
      </c>
      <c r="E42" s="81">
        <v>-376800</v>
      </c>
      <c r="F42" s="81">
        <v>-360000</v>
      </c>
      <c r="G42" s="81">
        <v>-376800</v>
      </c>
      <c r="H42" s="81">
        <v>-360000</v>
      </c>
      <c r="I42" s="81">
        <v>-376800</v>
      </c>
      <c r="J42" s="81"/>
    </row>
    <row r="43" spans="1:10" x14ac:dyDescent="0.25">
      <c r="A43" s="1"/>
      <c r="B43" s="82" t="s">
        <v>22</v>
      </c>
      <c r="C43" s="83" t="s">
        <v>23</v>
      </c>
      <c r="D43" s="81">
        <v>600000</v>
      </c>
      <c r="E43" s="81">
        <v>903773.37</v>
      </c>
      <c r="F43" s="81">
        <v>600000</v>
      </c>
      <c r="G43" s="81">
        <v>903773.37</v>
      </c>
      <c r="H43" s="81">
        <v>600000</v>
      </c>
      <c r="I43" s="81">
        <v>903773.37</v>
      </c>
      <c r="J43" s="81"/>
    </row>
    <row r="44" spans="1:10" x14ac:dyDescent="0.25">
      <c r="A44" s="1"/>
      <c r="B44" s="78" t="s">
        <v>24</v>
      </c>
      <c r="C44" s="83" t="s">
        <v>748</v>
      </c>
      <c r="D44" s="81">
        <v>6500000</v>
      </c>
      <c r="E44" s="81">
        <v>6383613.0099999998</v>
      </c>
      <c r="F44" s="81">
        <v>6500000</v>
      </c>
      <c r="G44" s="81">
        <v>6383613.0099999998</v>
      </c>
      <c r="H44" s="81">
        <v>2213168</v>
      </c>
      <c r="I44" s="81">
        <v>2212880.19</v>
      </c>
      <c r="J44" s="81" t="s">
        <v>749</v>
      </c>
    </row>
    <row r="45" spans="1:10" x14ac:dyDescent="0.25">
      <c r="A45" s="1"/>
      <c r="B45" s="82" t="s">
        <v>25</v>
      </c>
      <c r="C45" s="83" t="s">
        <v>26</v>
      </c>
      <c r="D45" s="81">
        <v>215000</v>
      </c>
      <c r="E45" s="81">
        <v>229576</v>
      </c>
      <c r="F45" s="81">
        <v>215000</v>
      </c>
      <c r="G45" s="81">
        <v>229576</v>
      </c>
      <c r="H45" s="81">
        <v>14576</v>
      </c>
      <c r="I45" s="81">
        <v>14576</v>
      </c>
      <c r="J45" s="81"/>
    </row>
    <row r="46" spans="1:10" x14ac:dyDescent="0.25">
      <c r="A46" s="1"/>
      <c r="B46" s="82" t="s">
        <v>27</v>
      </c>
      <c r="C46" s="83" t="s">
        <v>28</v>
      </c>
      <c r="D46" s="81">
        <v>0</v>
      </c>
      <c r="E46" s="81">
        <v>-201897.5</v>
      </c>
      <c r="F46" s="81">
        <v>0</v>
      </c>
      <c r="G46" s="81">
        <v>-201897.5</v>
      </c>
      <c r="H46" s="81">
        <v>-191554</v>
      </c>
      <c r="I46" s="81">
        <v>-191553.75</v>
      </c>
      <c r="J46" s="81"/>
    </row>
    <row r="47" spans="1:10" x14ac:dyDescent="0.25">
      <c r="A47" s="1"/>
      <c r="B47" s="78" t="s">
        <v>29</v>
      </c>
      <c r="C47" s="83" t="s">
        <v>30</v>
      </c>
      <c r="D47" s="81">
        <v>-383000</v>
      </c>
      <c r="E47" s="81">
        <v>-380019.4</v>
      </c>
      <c r="F47" s="81">
        <v>-383000</v>
      </c>
      <c r="G47" s="81">
        <v>-380019.4</v>
      </c>
      <c r="H47" s="81">
        <v>-393260</v>
      </c>
      <c r="I47" s="81">
        <v>-393229.4</v>
      </c>
      <c r="J47" s="81"/>
    </row>
    <row r="48" spans="1:10" x14ac:dyDescent="0.25">
      <c r="A48" s="1"/>
      <c r="B48" s="82" t="s">
        <v>31</v>
      </c>
      <c r="C48" s="83" t="s">
        <v>32</v>
      </c>
      <c r="D48" s="81">
        <v>410000</v>
      </c>
      <c r="E48" s="81">
        <v>424107</v>
      </c>
      <c r="F48" s="81">
        <v>410000</v>
      </c>
      <c r="G48" s="81">
        <v>424107</v>
      </c>
      <c r="H48" s="81">
        <v>410000</v>
      </c>
      <c r="I48" s="81">
        <v>424107</v>
      </c>
      <c r="J48" s="81"/>
    </row>
    <row r="49" spans="1:10" ht="17.25" customHeight="1" x14ac:dyDescent="0.25">
      <c r="A49" s="1"/>
      <c r="B49" s="82" t="s">
        <v>36</v>
      </c>
      <c r="C49" s="83" t="s">
        <v>37</v>
      </c>
      <c r="D49" s="81">
        <v>18300</v>
      </c>
      <c r="E49" s="81">
        <v>1392289.17</v>
      </c>
      <c r="F49" s="81">
        <v>18300</v>
      </c>
      <c r="G49" s="81">
        <v>1392289.17</v>
      </c>
      <c r="H49" s="81">
        <v>1373990</v>
      </c>
      <c r="I49" s="81">
        <v>1373988.77</v>
      </c>
      <c r="J49" s="81"/>
    </row>
    <row r="50" spans="1:10" s="16" customFormat="1" x14ac:dyDescent="0.25">
      <c r="A50" s="17"/>
      <c r="B50" s="78" t="s">
        <v>38</v>
      </c>
      <c r="C50" s="83" t="s">
        <v>674</v>
      </c>
      <c r="D50" s="81">
        <v>0</v>
      </c>
      <c r="E50" s="81">
        <v>0</v>
      </c>
      <c r="F50" s="81">
        <v>-2175</v>
      </c>
      <c r="G50" s="81">
        <v>-2175</v>
      </c>
      <c r="H50" s="81">
        <v>-2175</v>
      </c>
      <c r="I50" s="81">
        <v>-2175</v>
      </c>
      <c r="J50" s="81"/>
    </row>
    <row r="51" spans="1:10" x14ac:dyDescent="0.25">
      <c r="A51" s="1"/>
      <c r="B51" s="78" t="s">
        <v>39</v>
      </c>
      <c r="C51" s="83" t="s">
        <v>40</v>
      </c>
      <c r="D51" s="81">
        <v>0</v>
      </c>
      <c r="E51" s="81">
        <v>4000</v>
      </c>
      <c r="F51" s="81">
        <v>0</v>
      </c>
      <c r="G51" s="81">
        <v>4000</v>
      </c>
      <c r="H51" s="81">
        <v>-4000</v>
      </c>
      <c r="I51" s="81">
        <v>0</v>
      </c>
      <c r="J51" s="81"/>
    </row>
    <row r="52" spans="1:10" x14ac:dyDescent="0.25">
      <c r="A52" s="1"/>
      <c r="B52" s="82" t="s">
        <v>42</v>
      </c>
      <c r="C52" s="83" t="s">
        <v>43</v>
      </c>
      <c r="D52" s="81">
        <v>-618500</v>
      </c>
      <c r="E52" s="81">
        <v>-615440</v>
      </c>
      <c r="F52" s="81">
        <v>-618500</v>
      </c>
      <c r="G52" s="81">
        <v>-615440</v>
      </c>
      <c r="H52" s="81">
        <v>-621500</v>
      </c>
      <c r="I52" s="81">
        <v>-618440</v>
      </c>
      <c r="J52" s="81"/>
    </row>
    <row r="53" spans="1:10" x14ac:dyDescent="0.25">
      <c r="A53" s="1"/>
      <c r="B53" s="82" t="s">
        <v>44</v>
      </c>
      <c r="C53" s="83" t="s">
        <v>45</v>
      </c>
      <c r="D53" s="81">
        <v>440000</v>
      </c>
      <c r="E53" s="81">
        <v>440432</v>
      </c>
      <c r="F53" s="81">
        <v>440000</v>
      </c>
      <c r="G53" s="81">
        <v>440432</v>
      </c>
      <c r="H53" s="81">
        <v>440000</v>
      </c>
      <c r="I53" s="81">
        <v>440432</v>
      </c>
      <c r="J53" s="81"/>
    </row>
    <row r="54" spans="1:10" s="16" customFormat="1" x14ac:dyDescent="0.25">
      <c r="A54" s="17"/>
      <c r="B54" s="82" t="s">
        <v>48</v>
      </c>
      <c r="C54" s="83" t="s">
        <v>49</v>
      </c>
      <c r="D54" s="81">
        <v>283000</v>
      </c>
      <c r="E54" s="81">
        <v>261746</v>
      </c>
      <c r="F54" s="81">
        <v>283000</v>
      </c>
      <c r="G54" s="81">
        <v>261746</v>
      </c>
      <c r="H54" s="81">
        <v>283000</v>
      </c>
      <c r="I54" s="81">
        <v>261746</v>
      </c>
      <c r="J54" s="81"/>
    </row>
    <row r="55" spans="1:10" x14ac:dyDescent="0.25">
      <c r="A55" s="1"/>
      <c r="B55" s="82" t="s">
        <v>50</v>
      </c>
      <c r="C55" s="83" t="s">
        <v>51</v>
      </c>
      <c r="D55" s="81">
        <v>262000</v>
      </c>
      <c r="E55" s="81">
        <v>275348</v>
      </c>
      <c r="F55" s="81">
        <v>262000</v>
      </c>
      <c r="G55" s="81">
        <v>275348</v>
      </c>
      <c r="H55" s="81">
        <v>262000</v>
      </c>
      <c r="I55" s="81">
        <v>275348</v>
      </c>
      <c r="J55" s="81"/>
    </row>
    <row r="56" spans="1:10" s="16" customFormat="1" x14ac:dyDescent="0.25">
      <c r="A56" s="17"/>
      <c r="B56" s="82" t="s">
        <v>61</v>
      </c>
      <c r="C56" s="83" t="s">
        <v>62</v>
      </c>
      <c r="D56" s="81">
        <v>90000</v>
      </c>
      <c r="E56" s="81">
        <v>84046.23</v>
      </c>
      <c r="F56" s="81">
        <v>90000</v>
      </c>
      <c r="G56" s="81">
        <v>84046.23</v>
      </c>
      <c r="H56" s="81">
        <v>90000</v>
      </c>
      <c r="I56" s="81">
        <v>84046</v>
      </c>
      <c r="J56" s="81"/>
    </row>
    <row r="57" spans="1:10" s="16" customFormat="1" x14ac:dyDescent="0.25">
      <c r="A57" s="17"/>
      <c r="B57" s="82" t="s">
        <v>63</v>
      </c>
      <c r="C57" s="83" t="s">
        <v>64</v>
      </c>
      <c r="D57" s="81">
        <v>100000</v>
      </c>
      <c r="E57" s="81">
        <v>71158.2</v>
      </c>
      <c r="F57" s="81">
        <v>100000</v>
      </c>
      <c r="G57" s="81">
        <v>71158.2</v>
      </c>
      <c r="H57" s="81">
        <v>100000</v>
      </c>
      <c r="I57" s="81">
        <v>71158</v>
      </c>
      <c r="J57" s="81"/>
    </row>
    <row r="58" spans="1:10" x14ac:dyDescent="0.25">
      <c r="A58" s="1"/>
      <c r="B58" s="82" t="s">
        <v>65</v>
      </c>
      <c r="C58" s="83" t="s">
        <v>66</v>
      </c>
      <c r="D58" s="81">
        <v>-2470000</v>
      </c>
      <c r="E58" s="81">
        <v>-2483850</v>
      </c>
      <c r="F58" s="81">
        <v>-2470000</v>
      </c>
      <c r="G58" s="81">
        <v>-2483850</v>
      </c>
      <c r="H58" s="81">
        <v>-2470000</v>
      </c>
      <c r="I58" s="81">
        <v>-2483850</v>
      </c>
      <c r="J58" s="81" t="s">
        <v>746</v>
      </c>
    </row>
    <row r="59" spans="1:10" x14ac:dyDescent="0.25">
      <c r="A59" s="1"/>
      <c r="B59" s="82" t="s">
        <v>67</v>
      </c>
      <c r="C59" s="83" t="s">
        <v>68</v>
      </c>
      <c r="D59" s="81">
        <v>190000</v>
      </c>
      <c r="E59" s="81">
        <v>160916</v>
      </c>
      <c r="F59" s="81">
        <v>190000</v>
      </c>
      <c r="G59" s="81">
        <v>160916</v>
      </c>
      <c r="H59" s="81">
        <v>190000</v>
      </c>
      <c r="I59" s="81">
        <v>160916</v>
      </c>
      <c r="J59" s="81"/>
    </row>
    <row r="60" spans="1:10" x14ac:dyDescent="0.25">
      <c r="A60" s="1"/>
      <c r="B60" s="82" t="s">
        <v>69</v>
      </c>
      <c r="C60" s="83" t="s">
        <v>70</v>
      </c>
      <c r="D60" s="81">
        <v>344032</v>
      </c>
      <c r="E60" s="81">
        <v>354472</v>
      </c>
      <c r="F60" s="81">
        <v>354472</v>
      </c>
      <c r="G60" s="81">
        <v>354472</v>
      </c>
      <c r="H60" s="81">
        <v>354472</v>
      </c>
      <c r="I60" s="81">
        <v>354472</v>
      </c>
      <c r="J60" s="81"/>
    </row>
    <row r="61" spans="1:10" x14ac:dyDescent="0.25">
      <c r="A61" s="1"/>
      <c r="B61" s="82" t="s">
        <v>71</v>
      </c>
      <c r="C61" s="83" t="s">
        <v>72</v>
      </c>
      <c r="D61" s="81">
        <v>0</v>
      </c>
      <c r="E61" s="81">
        <v>497213.25</v>
      </c>
      <c r="F61" s="81">
        <v>0</v>
      </c>
      <c r="G61" s="81">
        <v>497213.25</v>
      </c>
      <c r="H61" s="81">
        <v>497213</v>
      </c>
      <c r="I61" s="81">
        <v>497213.25</v>
      </c>
      <c r="J61" s="81"/>
    </row>
    <row r="62" spans="1:10" x14ac:dyDescent="0.25">
      <c r="B62" s="78" t="s">
        <v>74</v>
      </c>
      <c r="C62" s="83" t="s">
        <v>75</v>
      </c>
      <c r="D62" s="81">
        <v>471260</v>
      </c>
      <c r="E62" s="81">
        <v>10744847.75</v>
      </c>
      <c r="F62" s="81">
        <v>471260</v>
      </c>
      <c r="G62" s="81">
        <v>10744847.75</v>
      </c>
      <c r="H62" s="81">
        <v>10268480</v>
      </c>
      <c r="I62" s="81">
        <v>10268483.01</v>
      </c>
      <c r="J62" s="81"/>
    </row>
    <row r="63" spans="1:10" x14ac:dyDescent="0.25">
      <c r="B63" s="78" t="s">
        <v>78</v>
      </c>
      <c r="C63" s="83" t="s">
        <v>79</v>
      </c>
      <c r="D63" s="81">
        <v>3000000</v>
      </c>
      <c r="E63" s="81">
        <v>1968946.14</v>
      </c>
      <c r="F63" s="81">
        <v>3000000</v>
      </c>
      <c r="G63" s="81">
        <v>1968946.14</v>
      </c>
      <c r="H63" s="81">
        <v>1031796</v>
      </c>
      <c r="I63" s="81">
        <v>742.5</v>
      </c>
      <c r="J63" s="88" t="s">
        <v>750</v>
      </c>
    </row>
    <row r="64" spans="1:10" x14ac:dyDescent="0.25">
      <c r="B64" s="78" t="s">
        <v>80</v>
      </c>
      <c r="C64" s="83" t="s">
        <v>81</v>
      </c>
      <c r="D64" s="81">
        <v>0</v>
      </c>
      <c r="E64" s="81">
        <v>94414.5</v>
      </c>
      <c r="F64" s="81">
        <v>0</v>
      </c>
      <c r="G64" s="81">
        <v>94414.5</v>
      </c>
      <c r="H64" s="81">
        <v>94415</v>
      </c>
      <c r="I64" s="81">
        <v>94414.5</v>
      </c>
      <c r="J64" s="81"/>
    </row>
    <row r="65" spans="1:10" x14ac:dyDescent="0.25">
      <c r="B65" s="82" t="s">
        <v>80</v>
      </c>
      <c r="C65" s="83" t="s">
        <v>82</v>
      </c>
      <c r="D65" s="81">
        <v>180000</v>
      </c>
      <c r="E65" s="81">
        <v>180742.37</v>
      </c>
      <c r="F65" s="81">
        <v>180000</v>
      </c>
      <c r="G65" s="81">
        <v>180742.37</v>
      </c>
      <c r="H65" s="81">
        <v>180000</v>
      </c>
      <c r="I65" s="81">
        <v>180742.37</v>
      </c>
      <c r="J65" s="81"/>
    </row>
    <row r="66" spans="1:10" x14ac:dyDescent="0.25">
      <c r="B66" s="78" t="s">
        <v>83</v>
      </c>
      <c r="C66" s="83" t="s">
        <v>84</v>
      </c>
      <c r="D66" s="81">
        <v>0</v>
      </c>
      <c r="E66" s="81">
        <v>24000</v>
      </c>
      <c r="F66" s="81">
        <v>0</v>
      </c>
      <c r="G66" s="81">
        <v>24000</v>
      </c>
      <c r="H66" s="81">
        <v>24000</v>
      </c>
      <c r="I66" s="81">
        <v>24000</v>
      </c>
      <c r="J66" s="81"/>
    </row>
    <row r="67" spans="1:10" x14ac:dyDescent="0.25">
      <c r="B67" s="82" t="s">
        <v>85</v>
      </c>
      <c r="C67" s="83" t="s">
        <v>86</v>
      </c>
      <c r="D67" s="81">
        <v>0</v>
      </c>
      <c r="E67" s="81">
        <v>1634761</v>
      </c>
      <c r="F67" s="81">
        <v>0</v>
      </c>
      <c r="G67" s="81">
        <v>1634761</v>
      </c>
      <c r="H67" s="81">
        <v>1634761</v>
      </c>
      <c r="I67" s="81">
        <v>1634761</v>
      </c>
      <c r="J67" s="81"/>
    </row>
    <row r="68" spans="1:10" x14ac:dyDescent="0.25">
      <c r="B68" s="82" t="s">
        <v>87</v>
      </c>
      <c r="C68" s="83" t="s">
        <v>88</v>
      </c>
      <c r="D68" s="81">
        <v>15500</v>
      </c>
      <c r="E68" s="81">
        <v>728386.69</v>
      </c>
      <c r="F68" s="81">
        <v>15500</v>
      </c>
      <c r="G68" s="81">
        <v>728386.69</v>
      </c>
      <c r="H68" s="81">
        <v>601887</v>
      </c>
      <c r="I68" s="81">
        <v>601886.68999999994</v>
      </c>
      <c r="J68" s="81"/>
    </row>
    <row r="69" spans="1:10" x14ac:dyDescent="0.25">
      <c r="B69" s="78" t="s">
        <v>91</v>
      </c>
      <c r="C69" s="83" t="s">
        <v>92</v>
      </c>
      <c r="D69" s="81">
        <v>0</v>
      </c>
      <c r="E69" s="81">
        <v>10000</v>
      </c>
      <c r="F69" s="81">
        <v>0</v>
      </c>
      <c r="G69" s="81">
        <v>10000</v>
      </c>
      <c r="H69" s="81">
        <v>10000</v>
      </c>
      <c r="I69" s="81">
        <v>10000</v>
      </c>
      <c r="J69" s="81"/>
    </row>
    <row r="70" spans="1:10" x14ac:dyDescent="0.25">
      <c r="B70" s="82" t="s">
        <v>93</v>
      </c>
      <c r="C70" s="83" t="s">
        <v>94</v>
      </c>
      <c r="D70" s="81">
        <v>0</v>
      </c>
      <c r="E70" s="81">
        <v>3520</v>
      </c>
      <c r="F70" s="81">
        <v>0</v>
      </c>
      <c r="G70" s="81">
        <v>3520</v>
      </c>
      <c r="H70" s="81">
        <v>3520</v>
      </c>
      <c r="I70" s="81">
        <v>3520</v>
      </c>
      <c r="J70" s="81"/>
    </row>
    <row r="71" spans="1:10" ht="26.25" customHeight="1" x14ac:dyDescent="0.25">
      <c r="B71" s="78" t="s">
        <v>95</v>
      </c>
      <c r="C71" s="83" t="s">
        <v>96</v>
      </c>
      <c r="D71" s="81">
        <v>65417910</v>
      </c>
      <c r="E71" s="81">
        <v>37685350.969999999</v>
      </c>
      <c r="F71" s="81">
        <v>65417910</v>
      </c>
      <c r="G71" s="81">
        <v>37685350.969999999</v>
      </c>
      <c r="H71" s="81">
        <v>8100000</v>
      </c>
      <c r="I71" s="81">
        <v>409350</v>
      </c>
      <c r="J71" s="89" t="s">
        <v>635</v>
      </c>
    </row>
    <row r="72" spans="1:10" s="16" customFormat="1" x14ac:dyDescent="0.25">
      <c r="A72" s="17"/>
      <c r="B72" s="82" t="s">
        <v>105</v>
      </c>
      <c r="C72" s="83" t="s">
        <v>106</v>
      </c>
      <c r="D72" s="81">
        <v>-3075000</v>
      </c>
      <c r="E72" s="81">
        <v>0</v>
      </c>
      <c r="F72" s="81">
        <v>-3075000</v>
      </c>
      <c r="G72" s="81">
        <v>0</v>
      </c>
      <c r="H72" s="81">
        <f t="shared" ref="H72:H75" si="4">SUM(F72-G72)</f>
        <v>-3075000</v>
      </c>
      <c r="I72" s="81"/>
      <c r="J72" s="81"/>
    </row>
    <row r="73" spans="1:10" s="16" customFormat="1" x14ac:dyDescent="0.25">
      <c r="A73" s="17"/>
      <c r="B73" s="78" t="s">
        <v>109</v>
      </c>
      <c r="C73" s="83" t="s">
        <v>110</v>
      </c>
      <c r="D73" s="81">
        <v>0</v>
      </c>
      <c r="E73" s="81">
        <v>1636182</v>
      </c>
      <c r="F73" s="81">
        <v>1636182</v>
      </c>
      <c r="G73" s="81">
        <v>1636182</v>
      </c>
      <c r="H73" s="81">
        <v>1636182</v>
      </c>
      <c r="I73" s="81">
        <v>1636182</v>
      </c>
      <c r="J73" s="81"/>
    </row>
    <row r="74" spans="1:10" s="16" customFormat="1" x14ac:dyDescent="0.25">
      <c r="A74" s="17"/>
      <c r="B74" s="78" t="s">
        <v>113</v>
      </c>
      <c r="C74" s="83" t="s">
        <v>114</v>
      </c>
      <c r="D74" s="81">
        <v>67500</v>
      </c>
      <c r="E74" s="81">
        <v>67545.279999999999</v>
      </c>
      <c r="F74" s="81">
        <v>67500</v>
      </c>
      <c r="G74" s="81">
        <v>67545.279999999999</v>
      </c>
      <c r="H74" s="81">
        <v>67500</v>
      </c>
      <c r="I74" s="81">
        <v>67545</v>
      </c>
      <c r="J74" s="81"/>
    </row>
    <row r="75" spans="1:10" s="16" customFormat="1" x14ac:dyDescent="0.25">
      <c r="A75" s="17"/>
      <c r="B75" s="82" t="s">
        <v>115</v>
      </c>
      <c r="C75" s="83" t="s">
        <v>116</v>
      </c>
      <c r="D75" s="81">
        <v>8500000</v>
      </c>
      <c r="E75" s="81">
        <v>0</v>
      </c>
      <c r="F75" s="81">
        <v>909000</v>
      </c>
      <c r="G75" s="81">
        <v>0</v>
      </c>
      <c r="H75" s="81">
        <f t="shared" si="4"/>
        <v>909000</v>
      </c>
      <c r="I75" s="81">
        <v>0</v>
      </c>
      <c r="J75" s="81"/>
    </row>
    <row r="76" spans="1:10" ht="18.75" customHeight="1" x14ac:dyDescent="0.25">
      <c r="B76" s="103"/>
      <c r="C76" s="103" t="s">
        <v>611</v>
      </c>
      <c r="D76" s="104">
        <f>SUM(D38:D71)</f>
        <v>74980502</v>
      </c>
      <c r="E76" s="104">
        <f>SUM(E38:E71)</f>
        <v>60734888.490000002</v>
      </c>
      <c r="F76" s="104">
        <f>SUM(F39:F75)</f>
        <v>74526449</v>
      </c>
      <c r="G76" s="104">
        <f t="shared" ref="G76:I76" si="5">SUM(G39:G75)</f>
        <v>62436440.770000003</v>
      </c>
      <c r="H76" s="104">
        <f t="shared" si="5"/>
        <v>24221461</v>
      </c>
      <c r="I76" s="104">
        <f t="shared" si="5"/>
        <v>17849461.239999998</v>
      </c>
      <c r="J76" s="104"/>
    </row>
  </sheetData>
  <mergeCells count="12">
    <mergeCell ref="J5:J7"/>
    <mergeCell ref="C5:C7"/>
    <mergeCell ref="B5:B7"/>
    <mergeCell ref="C36:C38"/>
    <mergeCell ref="I36:I38"/>
    <mergeCell ref="H36:H38"/>
    <mergeCell ref="G36:G38"/>
    <mergeCell ref="F36:F38"/>
    <mergeCell ref="F5:F7"/>
    <mergeCell ref="G5:G7"/>
    <mergeCell ref="H5:H7"/>
    <mergeCell ref="I5:I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F8" zoomScale="160" zoomScaleNormal="160" workbookViewId="0">
      <selection activeCell="L10" sqref="L10"/>
    </sheetView>
  </sheetViews>
  <sheetFormatPr defaultRowHeight="15" x14ac:dyDescent="0.25"/>
  <cols>
    <col min="1" max="1" width="0" hidden="1" customWidth="1"/>
    <col min="2" max="2" width="8.7109375" customWidth="1"/>
    <col min="3" max="3" width="45" customWidth="1"/>
    <col min="4" max="4" width="11.28515625" hidden="1" customWidth="1"/>
    <col min="5" max="5" width="2.140625" hidden="1" customWidth="1"/>
    <col min="6" max="6" width="11.5703125" customWidth="1"/>
    <col min="7" max="7" width="10.5703125" customWidth="1"/>
    <col min="8" max="9" width="9.85546875" customWidth="1"/>
    <col min="10" max="10" width="48.85546875" customWidth="1"/>
  </cols>
  <sheetData>
    <row r="1" spans="1:10" x14ac:dyDescent="0.25">
      <c r="B1" s="13" t="s">
        <v>600</v>
      </c>
      <c r="C1" s="13"/>
    </row>
    <row r="2" spans="1:10" s="16" customFormat="1" x14ac:dyDescent="0.25">
      <c r="B2" s="21"/>
      <c r="C2" s="21"/>
    </row>
    <row r="3" spans="1:10" x14ac:dyDescent="0.25">
      <c r="B3" s="14" t="s">
        <v>601</v>
      </c>
      <c r="C3" s="13"/>
    </row>
    <row r="5" spans="1:10" x14ac:dyDescent="0.25">
      <c r="A5" s="1"/>
      <c r="B5" s="91"/>
      <c r="C5" s="160" t="s">
        <v>119</v>
      </c>
      <c r="D5" s="92" t="s">
        <v>2</v>
      </c>
      <c r="E5" s="93" t="s">
        <v>3</v>
      </c>
      <c r="F5" s="157" t="s">
        <v>758</v>
      </c>
      <c r="G5" s="157" t="s">
        <v>756</v>
      </c>
      <c r="H5" s="157" t="s">
        <v>757</v>
      </c>
      <c r="I5" s="157" t="s">
        <v>759</v>
      </c>
      <c r="J5" s="94" t="s">
        <v>599</v>
      </c>
    </row>
    <row r="6" spans="1:10" x14ac:dyDescent="0.25">
      <c r="A6" s="1"/>
      <c r="B6" s="95"/>
      <c r="C6" s="161"/>
      <c r="D6" s="96"/>
      <c r="E6" s="97"/>
      <c r="F6" s="158"/>
      <c r="G6" s="158"/>
      <c r="H6" s="158"/>
      <c r="I6" s="158" t="s">
        <v>597</v>
      </c>
      <c r="J6" s="98"/>
    </row>
    <row r="7" spans="1:10" x14ac:dyDescent="0.25">
      <c r="A7" s="1"/>
      <c r="B7" s="99"/>
      <c r="C7" s="162"/>
      <c r="D7" s="100" t="s">
        <v>120</v>
      </c>
      <c r="E7" s="101" t="s">
        <v>120</v>
      </c>
      <c r="F7" s="159"/>
      <c r="G7" s="159">
        <v>2012</v>
      </c>
      <c r="H7" s="159" t="s">
        <v>7</v>
      </c>
      <c r="I7" s="159" t="s">
        <v>598</v>
      </c>
      <c r="J7" s="102"/>
    </row>
    <row r="8" spans="1:10" ht="15" customHeight="1" x14ac:dyDescent="0.25">
      <c r="A8" s="1"/>
      <c r="B8" s="78" t="s">
        <v>121</v>
      </c>
      <c r="C8" s="80" t="s">
        <v>122</v>
      </c>
      <c r="D8" s="81">
        <v>2000232</v>
      </c>
      <c r="E8" s="81">
        <v>-1084063.1100000001</v>
      </c>
      <c r="F8" s="81">
        <v>175761</v>
      </c>
      <c r="G8" s="81">
        <v>94698.83</v>
      </c>
      <c r="H8" s="81">
        <f t="shared" ref="H8:H27" si="0">SUM(F8-G8)</f>
        <v>81062.17</v>
      </c>
      <c r="I8" s="81">
        <f>H8</f>
        <v>81062.17</v>
      </c>
      <c r="J8" s="23" t="s">
        <v>638</v>
      </c>
    </row>
    <row r="9" spans="1:10" ht="37.5" customHeight="1" x14ac:dyDescent="0.25">
      <c r="A9" s="1"/>
      <c r="B9" s="78" t="s">
        <v>123</v>
      </c>
      <c r="C9" s="80" t="s">
        <v>124</v>
      </c>
      <c r="D9" s="81">
        <v>7706000</v>
      </c>
      <c r="E9" s="81">
        <v>7362324.29</v>
      </c>
      <c r="F9" s="81">
        <v>2555189</v>
      </c>
      <c r="G9" s="81">
        <v>2211512.79</v>
      </c>
      <c r="H9" s="81">
        <f t="shared" si="0"/>
        <v>343676.20999999996</v>
      </c>
      <c r="I9" s="81">
        <f t="shared" ref="I9:I47" si="1">H9</f>
        <v>343676.20999999996</v>
      </c>
      <c r="J9" s="23" t="s">
        <v>681</v>
      </c>
    </row>
    <row r="10" spans="1:10" ht="15.75" customHeight="1" x14ac:dyDescent="0.25">
      <c r="A10" s="1"/>
      <c r="B10" s="78" t="s">
        <v>125</v>
      </c>
      <c r="C10" s="80" t="s">
        <v>126</v>
      </c>
      <c r="D10" s="81">
        <v>548250</v>
      </c>
      <c r="E10" s="81">
        <v>462001.4</v>
      </c>
      <c r="F10" s="81">
        <v>86248</v>
      </c>
      <c r="G10" s="81">
        <v>0</v>
      </c>
      <c r="H10" s="81">
        <f t="shared" si="0"/>
        <v>86248</v>
      </c>
      <c r="I10" s="81">
        <f t="shared" si="1"/>
        <v>86248</v>
      </c>
      <c r="J10" s="23" t="s">
        <v>678</v>
      </c>
    </row>
    <row r="11" spans="1:10" ht="39" customHeight="1" x14ac:dyDescent="0.25">
      <c r="A11" s="1"/>
      <c r="B11" s="78" t="s">
        <v>127</v>
      </c>
      <c r="C11" s="80" t="s">
        <v>128</v>
      </c>
      <c r="D11" s="81">
        <v>2500000</v>
      </c>
      <c r="E11" s="81">
        <v>1710623.38</v>
      </c>
      <c r="F11" s="81">
        <v>1251835</v>
      </c>
      <c r="G11" s="81">
        <v>462457.36</v>
      </c>
      <c r="H11" s="81">
        <f t="shared" si="0"/>
        <v>789377.64</v>
      </c>
      <c r="I11" s="81">
        <f t="shared" si="1"/>
        <v>789377.64</v>
      </c>
      <c r="J11" s="23" t="s">
        <v>677</v>
      </c>
    </row>
    <row r="12" spans="1:10" ht="25.5" customHeight="1" x14ac:dyDescent="0.25">
      <c r="A12" s="1"/>
      <c r="B12" s="78" t="s">
        <v>129</v>
      </c>
      <c r="C12" s="80" t="s">
        <v>130</v>
      </c>
      <c r="D12" s="81">
        <v>500000</v>
      </c>
      <c r="E12" s="81">
        <v>213451</v>
      </c>
      <c r="F12" s="81">
        <v>322499</v>
      </c>
      <c r="G12" s="81">
        <v>35950</v>
      </c>
      <c r="H12" s="81">
        <f t="shared" si="0"/>
        <v>286549</v>
      </c>
      <c r="I12" s="81">
        <f t="shared" si="1"/>
        <v>286549</v>
      </c>
      <c r="J12" s="23" t="s">
        <v>679</v>
      </c>
    </row>
    <row r="13" spans="1:10" ht="37.5" customHeight="1" x14ac:dyDescent="0.25">
      <c r="A13" s="1"/>
      <c r="B13" s="78" t="s">
        <v>131</v>
      </c>
      <c r="C13" s="80" t="s">
        <v>132</v>
      </c>
      <c r="D13" s="81">
        <v>875000</v>
      </c>
      <c r="E13" s="81">
        <v>575288.01</v>
      </c>
      <c r="F13" s="81">
        <v>178820</v>
      </c>
      <c r="G13" s="81">
        <v>-120892</v>
      </c>
      <c r="H13" s="81">
        <f t="shared" si="0"/>
        <v>299712</v>
      </c>
      <c r="I13" s="81">
        <f t="shared" si="1"/>
        <v>299712</v>
      </c>
      <c r="J13" s="23" t="s">
        <v>680</v>
      </c>
    </row>
    <row r="14" spans="1:10" ht="38.25" x14ac:dyDescent="0.25">
      <c r="A14" s="1"/>
      <c r="B14" s="82" t="s">
        <v>133</v>
      </c>
      <c r="C14" s="80" t="s">
        <v>134</v>
      </c>
      <c r="D14" s="81">
        <v>0</v>
      </c>
      <c r="E14" s="81">
        <v>-560000</v>
      </c>
      <c r="F14" s="81">
        <v>0</v>
      </c>
      <c r="G14" s="81">
        <v>-560000</v>
      </c>
      <c r="H14" s="81">
        <f t="shared" si="0"/>
        <v>560000</v>
      </c>
      <c r="I14" s="81">
        <f t="shared" si="1"/>
        <v>560000</v>
      </c>
      <c r="J14" s="23" t="s">
        <v>680</v>
      </c>
    </row>
    <row r="15" spans="1:10" ht="54" customHeight="1" x14ac:dyDescent="0.25">
      <c r="A15" s="1"/>
      <c r="B15" s="78" t="s">
        <v>135</v>
      </c>
      <c r="C15" s="80" t="s">
        <v>136</v>
      </c>
      <c r="D15" s="81">
        <v>2655000</v>
      </c>
      <c r="E15" s="81">
        <v>128067.8</v>
      </c>
      <c r="F15" s="81">
        <v>2610000</v>
      </c>
      <c r="G15" s="81">
        <v>83067.8</v>
      </c>
      <c r="H15" s="81">
        <f t="shared" si="0"/>
        <v>2526932.2000000002</v>
      </c>
      <c r="I15" s="81">
        <f t="shared" si="1"/>
        <v>2526932.2000000002</v>
      </c>
      <c r="J15" s="24" t="s">
        <v>751</v>
      </c>
    </row>
    <row r="16" spans="1:10" ht="16.5" customHeight="1" x14ac:dyDescent="0.25">
      <c r="A16" s="1"/>
      <c r="B16" s="82" t="s">
        <v>141</v>
      </c>
      <c r="C16" s="80" t="s">
        <v>142</v>
      </c>
      <c r="D16" s="81">
        <v>109233</v>
      </c>
      <c r="E16" s="81">
        <v>101236.48</v>
      </c>
      <c r="F16" s="81">
        <v>109233</v>
      </c>
      <c r="G16" s="81">
        <v>101236.48</v>
      </c>
      <c r="H16" s="81">
        <f t="shared" si="0"/>
        <v>7996.5200000000041</v>
      </c>
      <c r="I16" s="81">
        <f t="shared" si="1"/>
        <v>7996.5200000000041</v>
      </c>
      <c r="J16" s="83" t="s">
        <v>622</v>
      </c>
    </row>
    <row r="17" spans="1:10" ht="42" customHeight="1" x14ac:dyDescent="0.25">
      <c r="A17" s="1"/>
      <c r="B17" s="82" t="s">
        <v>143</v>
      </c>
      <c r="C17" s="80" t="s">
        <v>144</v>
      </c>
      <c r="D17" s="81">
        <v>200000</v>
      </c>
      <c r="E17" s="81">
        <v>0</v>
      </c>
      <c r="F17" s="81">
        <v>200000</v>
      </c>
      <c r="G17" s="81">
        <v>0</v>
      </c>
      <c r="H17" s="81">
        <f t="shared" si="0"/>
        <v>200000</v>
      </c>
      <c r="I17" s="81">
        <f t="shared" si="1"/>
        <v>200000</v>
      </c>
      <c r="J17" s="84" t="s">
        <v>682</v>
      </c>
    </row>
    <row r="18" spans="1:10" x14ac:dyDescent="0.25">
      <c r="A18" s="1"/>
      <c r="B18" s="82" t="s">
        <v>157</v>
      </c>
      <c r="C18" s="80" t="s">
        <v>158</v>
      </c>
      <c r="D18" s="81">
        <v>1000000</v>
      </c>
      <c r="E18" s="81">
        <v>882851.64</v>
      </c>
      <c r="F18" s="81">
        <v>371084</v>
      </c>
      <c r="G18" s="81">
        <v>253936.1</v>
      </c>
      <c r="H18" s="81">
        <f t="shared" si="0"/>
        <v>117147.9</v>
      </c>
      <c r="I18" s="81">
        <f t="shared" si="1"/>
        <v>117147.9</v>
      </c>
      <c r="J18" s="83" t="s">
        <v>622</v>
      </c>
    </row>
    <row r="19" spans="1:10" ht="16.5" customHeight="1" x14ac:dyDescent="0.25">
      <c r="A19" s="1"/>
      <c r="B19" s="82" t="s">
        <v>161</v>
      </c>
      <c r="C19" s="80" t="s">
        <v>162</v>
      </c>
      <c r="D19" s="81">
        <v>0</v>
      </c>
      <c r="E19" s="81">
        <v>-157524.03</v>
      </c>
      <c r="F19" s="81">
        <v>0</v>
      </c>
      <c r="G19" s="81">
        <v>-157524.03</v>
      </c>
      <c r="H19" s="81">
        <f t="shared" si="0"/>
        <v>157524.03</v>
      </c>
      <c r="I19" s="81">
        <f t="shared" si="1"/>
        <v>157524.03</v>
      </c>
      <c r="J19" s="83" t="s">
        <v>622</v>
      </c>
    </row>
    <row r="20" spans="1:10" x14ac:dyDescent="0.25">
      <c r="A20" s="1"/>
      <c r="B20" s="82" t="s">
        <v>163</v>
      </c>
      <c r="C20" s="80" t="s">
        <v>164</v>
      </c>
      <c r="D20" s="81">
        <v>0</v>
      </c>
      <c r="E20" s="81">
        <v>-245245</v>
      </c>
      <c r="F20" s="81">
        <v>0</v>
      </c>
      <c r="G20" s="81">
        <v>-245245</v>
      </c>
      <c r="H20" s="81">
        <f t="shared" si="0"/>
        <v>245245</v>
      </c>
      <c r="I20" s="81">
        <f t="shared" si="1"/>
        <v>245245</v>
      </c>
      <c r="J20" s="83" t="s">
        <v>622</v>
      </c>
    </row>
    <row r="21" spans="1:10" ht="38.25" x14ac:dyDescent="0.25">
      <c r="A21" s="1"/>
      <c r="B21" s="78" t="s">
        <v>165</v>
      </c>
      <c r="C21" s="80" t="s">
        <v>640</v>
      </c>
      <c r="D21" s="81">
        <v>4900000</v>
      </c>
      <c r="E21" s="81">
        <v>4890036.7</v>
      </c>
      <c r="F21" s="81">
        <v>9963</v>
      </c>
      <c r="G21" s="81">
        <v>0</v>
      </c>
      <c r="H21" s="81">
        <f t="shared" si="0"/>
        <v>9963</v>
      </c>
      <c r="I21" s="81">
        <f t="shared" si="1"/>
        <v>9963</v>
      </c>
      <c r="J21" s="24" t="s">
        <v>639</v>
      </c>
    </row>
    <row r="22" spans="1:10" ht="28.5" customHeight="1" x14ac:dyDescent="0.25">
      <c r="A22" s="1"/>
      <c r="B22" s="78" t="s">
        <v>166</v>
      </c>
      <c r="C22" s="80" t="s">
        <v>167</v>
      </c>
      <c r="D22" s="81">
        <v>714635</v>
      </c>
      <c r="E22" s="81">
        <v>210615.3</v>
      </c>
      <c r="F22" s="81">
        <v>504019</v>
      </c>
      <c r="G22" s="81">
        <v>0</v>
      </c>
      <c r="H22" s="81">
        <f t="shared" si="0"/>
        <v>504019</v>
      </c>
      <c r="I22" s="81">
        <f t="shared" si="1"/>
        <v>504019</v>
      </c>
      <c r="J22" s="24" t="s">
        <v>641</v>
      </c>
    </row>
    <row r="23" spans="1:10" ht="25.5" x14ac:dyDescent="0.25">
      <c r="A23" s="1"/>
      <c r="B23" s="78" t="s">
        <v>168</v>
      </c>
      <c r="C23" s="80" t="s">
        <v>169</v>
      </c>
      <c r="D23" s="81">
        <v>222000</v>
      </c>
      <c r="E23" s="81">
        <v>125091.75</v>
      </c>
      <c r="F23" s="81">
        <v>96908</v>
      </c>
      <c r="G23" s="81">
        <v>0</v>
      </c>
      <c r="H23" s="81">
        <f t="shared" si="0"/>
        <v>96908</v>
      </c>
      <c r="I23" s="81">
        <f t="shared" si="1"/>
        <v>96908</v>
      </c>
      <c r="J23" s="23" t="s">
        <v>642</v>
      </c>
    </row>
    <row r="24" spans="1:10" ht="41.25" customHeight="1" x14ac:dyDescent="0.25">
      <c r="A24" s="1"/>
      <c r="B24" s="78" t="s">
        <v>172</v>
      </c>
      <c r="C24" s="80" t="s">
        <v>173</v>
      </c>
      <c r="D24" s="81">
        <v>350000</v>
      </c>
      <c r="E24" s="81">
        <v>321171.33</v>
      </c>
      <c r="F24" s="81">
        <v>39519</v>
      </c>
      <c r="G24" s="81">
        <v>10689.54</v>
      </c>
      <c r="H24" s="81">
        <f t="shared" si="0"/>
        <v>28829.46</v>
      </c>
      <c r="I24" s="81">
        <f t="shared" si="1"/>
        <v>28829.46</v>
      </c>
      <c r="J24" s="23" t="s">
        <v>643</v>
      </c>
    </row>
    <row r="25" spans="1:10" ht="25.5" x14ac:dyDescent="0.25">
      <c r="A25" s="1"/>
      <c r="B25" s="78" t="s">
        <v>174</v>
      </c>
      <c r="C25" s="80" t="s">
        <v>175</v>
      </c>
      <c r="D25" s="81">
        <v>1521305</v>
      </c>
      <c r="E25" s="81">
        <v>1475571.92</v>
      </c>
      <c r="F25" s="81">
        <v>45733</v>
      </c>
      <c r="G25" s="81">
        <v>0</v>
      </c>
      <c r="H25" s="81">
        <f t="shared" si="0"/>
        <v>45733</v>
      </c>
      <c r="I25" s="81">
        <f t="shared" si="1"/>
        <v>45733</v>
      </c>
      <c r="J25" s="24" t="s">
        <v>644</v>
      </c>
    </row>
    <row r="26" spans="1:10" ht="25.5" x14ac:dyDescent="0.25">
      <c r="A26" s="1"/>
      <c r="B26" s="78" t="s">
        <v>178</v>
      </c>
      <c r="C26" s="80" t="s">
        <v>179</v>
      </c>
      <c r="D26" s="81">
        <v>200000</v>
      </c>
      <c r="E26" s="81">
        <v>138590.84</v>
      </c>
      <c r="F26" s="81">
        <v>61410</v>
      </c>
      <c r="G26" s="81">
        <v>0</v>
      </c>
      <c r="H26" s="81">
        <f t="shared" si="0"/>
        <v>61410</v>
      </c>
      <c r="I26" s="81">
        <f t="shared" si="1"/>
        <v>61410</v>
      </c>
      <c r="J26" s="24" t="s">
        <v>645</v>
      </c>
    </row>
    <row r="27" spans="1:10" ht="25.5" x14ac:dyDescent="0.25">
      <c r="A27" s="1"/>
      <c r="B27" s="78" t="s">
        <v>180</v>
      </c>
      <c r="C27" s="80" t="s">
        <v>181</v>
      </c>
      <c r="D27" s="81">
        <v>1807906</v>
      </c>
      <c r="E27" s="81">
        <v>1633477.25</v>
      </c>
      <c r="F27" s="81">
        <v>299999</v>
      </c>
      <c r="G27" s="81">
        <v>125569.79</v>
      </c>
      <c r="H27" s="81">
        <f t="shared" si="0"/>
        <v>174429.21000000002</v>
      </c>
      <c r="I27" s="81">
        <f t="shared" si="1"/>
        <v>174429.21000000002</v>
      </c>
      <c r="J27" s="24" t="s">
        <v>669</v>
      </c>
    </row>
    <row r="28" spans="1:10" ht="37.5" customHeight="1" x14ac:dyDescent="0.25">
      <c r="A28" s="1"/>
      <c r="B28" s="78" t="s">
        <v>182</v>
      </c>
      <c r="C28" s="80" t="s">
        <v>183</v>
      </c>
      <c r="D28" s="81">
        <v>2500000</v>
      </c>
      <c r="E28" s="81">
        <v>2699520.73</v>
      </c>
      <c r="F28" s="81">
        <v>-244461</v>
      </c>
      <c r="G28" s="81">
        <v>-44941.08</v>
      </c>
      <c r="H28" s="81">
        <f t="shared" ref="H28:H47" si="2">SUM(F28-G28)</f>
        <v>-199519.91999999998</v>
      </c>
      <c r="I28" s="81">
        <f t="shared" si="1"/>
        <v>-199519.91999999998</v>
      </c>
      <c r="J28" s="24" t="s">
        <v>690</v>
      </c>
    </row>
    <row r="29" spans="1:10" x14ac:dyDescent="0.25">
      <c r="A29" s="1"/>
      <c r="B29" s="78" t="s">
        <v>192</v>
      </c>
      <c r="C29" s="80" t="s">
        <v>193</v>
      </c>
      <c r="D29" s="81">
        <v>307025</v>
      </c>
      <c r="E29" s="81">
        <v>1847.9</v>
      </c>
      <c r="F29" s="81">
        <v>273075</v>
      </c>
      <c r="G29" s="81">
        <v>1847.9</v>
      </c>
      <c r="H29" s="81">
        <f t="shared" si="2"/>
        <v>271227.09999999998</v>
      </c>
      <c r="I29" s="81">
        <f t="shared" si="1"/>
        <v>271227.09999999998</v>
      </c>
      <c r="J29" s="23" t="s">
        <v>646</v>
      </c>
    </row>
    <row r="30" spans="1:10" ht="39" customHeight="1" x14ac:dyDescent="0.25">
      <c r="A30" s="1"/>
      <c r="B30" s="78" t="s">
        <v>194</v>
      </c>
      <c r="C30" s="80" t="s">
        <v>195</v>
      </c>
      <c r="D30" s="81">
        <v>2058821</v>
      </c>
      <c r="E30" s="81">
        <v>2422196.94</v>
      </c>
      <c r="F30" s="81">
        <v>-349742</v>
      </c>
      <c r="G30" s="81">
        <v>13633.8</v>
      </c>
      <c r="H30" s="81">
        <f t="shared" si="2"/>
        <v>-363375.8</v>
      </c>
      <c r="I30" s="81">
        <f t="shared" si="1"/>
        <v>-363375.8</v>
      </c>
      <c r="J30" s="23" t="s">
        <v>647</v>
      </c>
    </row>
    <row r="31" spans="1:10" x14ac:dyDescent="0.25">
      <c r="A31" s="1"/>
      <c r="B31" s="78" t="s">
        <v>196</v>
      </c>
      <c r="C31" s="80" t="s">
        <v>197</v>
      </c>
      <c r="D31" s="81">
        <v>1941179</v>
      </c>
      <c r="E31" s="81">
        <v>2070262.22</v>
      </c>
      <c r="F31" s="81">
        <v>-109256</v>
      </c>
      <c r="G31" s="81">
        <v>19826.89</v>
      </c>
      <c r="H31" s="81">
        <f t="shared" si="2"/>
        <v>-129082.89</v>
      </c>
      <c r="I31" s="81">
        <f t="shared" si="1"/>
        <v>-129082.89</v>
      </c>
      <c r="J31" s="85" t="s">
        <v>648</v>
      </c>
    </row>
    <row r="32" spans="1:10" ht="25.5" x14ac:dyDescent="0.25">
      <c r="A32" s="1"/>
      <c r="B32" s="78" t="s">
        <v>198</v>
      </c>
      <c r="C32" s="80" t="s">
        <v>199</v>
      </c>
      <c r="D32" s="81">
        <v>500000</v>
      </c>
      <c r="E32" s="81">
        <v>0</v>
      </c>
      <c r="F32" s="81">
        <v>500000</v>
      </c>
      <c r="G32" s="81">
        <v>0</v>
      </c>
      <c r="H32" s="81">
        <f t="shared" si="2"/>
        <v>500000</v>
      </c>
      <c r="I32" s="81">
        <f t="shared" si="1"/>
        <v>500000</v>
      </c>
      <c r="J32" s="24" t="s">
        <v>649</v>
      </c>
    </row>
    <row r="33" spans="1:10" ht="15" customHeight="1" x14ac:dyDescent="0.25">
      <c r="A33" s="1"/>
      <c r="B33" s="82" t="s">
        <v>200</v>
      </c>
      <c r="C33" s="80" t="s">
        <v>201</v>
      </c>
      <c r="D33" s="81">
        <v>5000000</v>
      </c>
      <c r="E33" s="81">
        <v>0</v>
      </c>
      <c r="F33" s="81">
        <v>5000000</v>
      </c>
      <c r="G33" s="81">
        <v>0</v>
      </c>
      <c r="H33" s="81">
        <f t="shared" si="2"/>
        <v>5000000</v>
      </c>
      <c r="I33" s="81">
        <f t="shared" si="1"/>
        <v>5000000</v>
      </c>
      <c r="J33" s="24" t="s">
        <v>752</v>
      </c>
    </row>
    <row r="34" spans="1:10" ht="45" customHeight="1" x14ac:dyDescent="0.25">
      <c r="A34" s="1"/>
      <c r="B34" s="78" t="s">
        <v>202</v>
      </c>
      <c r="C34" s="80" t="s">
        <v>203</v>
      </c>
      <c r="D34" s="81">
        <v>9957000</v>
      </c>
      <c r="E34" s="81">
        <v>12033305.09</v>
      </c>
      <c r="F34" s="81">
        <v>7155089</v>
      </c>
      <c r="G34" s="81">
        <v>9231393.6799999997</v>
      </c>
      <c r="H34" s="81">
        <f t="shared" si="2"/>
        <v>-2076304.6799999997</v>
      </c>
      <c r="I34" s="81">
        <f t="shared" si="1"/>
        <v>-2076304.6799999997</v>
      </c>
      <c r="J34" s="86" t="s">
        <v>672</v>
      </c>
    </row>
    <row r="35" spans="1:10" ht="13.5" customHeight="1" x14ac:dyDescent="0.25">
      <c r="A35" s="1"/>
      <c r="B35" s="78" t="s">
        <v>204</v>
      </c>
      <c r="C35" s="80" t="s">
        <v>205</v>
      </c>
      <c r="D35" s="81">
        <v>1743000</v>
      </c>
      <c r="E35" s="81">
        <v>3183786.27</v>
      </c>
      <c r="F35" s="81">
        <v>392857</v>
      </c>
      <c r="G35" s="81">
        <v>1833643.65</v>
      </c>
      <c r="H35" s="81">
        <f t="shared" si="2"/>
        <v>-1440786.65</v>
      </c>
      <c r="I35" s="81">
        <f t="shared" si="1"/>
        <v>-1440786.65</v>
      </c>
      <c r="J35" s="83" t="s">
        <v>667</v>
      </c>
    </row>
    <row r="36" spans="1:10" x14ac:dyDescent="0.25">
      <c r="A36" s="1"/>
      <c r="B36" s="78" t="s">
        <v>206</v>
      </c>
      <c r="C36" s="80" t="s">
        <v>207</v>
      </c>
      <c r="D36" s="81">
        <v>805334</v>
      </c>
      <c r="E36" s="81">
        <v>766787.99</v>
      </c>
      <c r="F36" s="81">
        <v>667484</v>
      </c>
      <c r="G36" s="81">
        <v>628938.09</v>
      </c>
      <c r="H36" s="81">
        <f t="shared" si="2"/>
        <v>38545.910000000033</v>
      </c>
      <c r="I36" s="81">
        <f t="shared" si="1"/>
        <v>38545.910000000033</v>
      </c>
      <c r="J36" s="83" t="s">
        <v>668</v>
      </c>
    </row>
    <row r="37" spans="1:10" s="16" customFormat="1" ht="15.75" customHeight="1" x14ac:dyDescent="0.25">
      <c r="A37" s="17"/>
      <c r="B37" s="78" t="s">
        <v>208</v>
      </c>
      <c r="C37" s="80" t="s">
        <v>209</v>
      </c>
      <c r="D37" s="81">
        <v>2500000</v>
      </c>
      <c r="E37" s="81">
        <v>109342</v>
      </c>
      <c r="F37" s="81">
        <v>2500000</v>
      </c>
      <c r="G37" s="81">
        <v>109342</v>
      </c>
      <c r="H37" s="81">
        <f t="shared" si="2"/>
        <v>2390658</v>
      </c>
      <c r="I37" s="81">
        <f t="shared" si="1"/>
        <v>2390658</v>
      </c>
      <c r="J37" s="23" t="s">
        <v>670</v>
      </c>
    </row>
    <row r="38" spans="1:10" s="16" customFormat="1" ht="15.75" customHeight="1" x14ac:dyDescent="0.25">
      <c r="A38" s="17"/>
      <c r="B38" s="78" t="s">
        <v>210</v>
      </c>
      <c r="C38" s="80" t="s">
        <v>211</v>
      </c>
      <c r="D38" s="81">
        <v>2100000</v>
      </c>
      <c r="E38" s="81">
        <v>1798742.6</v>
      </c>
      <c r="F38" s="81">
        <v>2049398</v>
      </c>
      <c r="G38" s="81">
        <v>1748140.13</v>
      </c>
      <c r="H38" s="81">
        <f t="shared" si="2"/>
        <v>301257.87000000011</v>
      </c>
      <c r="I38" s="81">
        <f t="shared" si="1"/>
        <v>301257.87000000011</v>
      </c>
      <c r="J38" s="23" t="s">
        <v>691</v>
      </c>
    </row>
    <row r="39" spans="1:10" s="16" customFormat="1" ht="15.75" customHeight="1" x14ac:dyDescent="0.25">
      <c r="A39" s="17"/>
      <c r="B39" s="78" t="s">
        <v>212</v>
      </c>
      <c r="C39" s="80" t="s">
        <v>213</v>
      </c>
      <c r="D39" s="81">
        <v>0</v>
      </c>
      <c r="E39" s="81">
        <v>446638.35</v>
      </c>
      <c r="F39" s="81">
        <v>0</v>
      </c>
      <c r="G39" s="81">
        <v>446638.35</v>
      </c>
      <c r="H39" s="81">
        <f t="shared" si="2"/>
        <v>-446638.35</v>
      </c>
      <c r="I39" s="81">
        <f t="shared" si="1"/>
        <v>-446638.35</v>
      </c>
      <c r="J39" s="23" t="s">
        <v>671</v>
      </c>
    </row>
    <row r="40" spans="1:10" s="16" customFormat="1" ht="15.75" customHeight="1" x14ac:dyDescent="0.25">
      <c r="A40" s="17"/>
      <c r="B40" s="78" t="s">
        <v>214</v>
      </c>
      <c r="C40" s="80" t="s">
        <v>215</v>
      </c>
      <c r="D40" s="81">
        <v>409000</v>
      </c>
      <c r="E40" s="81">
        <v>362810.87</v>
      </c>
      <c r="F40" s="81">
        <v>328330</v>
      </c>
      <c r="G40" s="81">
        <v>282140.65999999997</v>
      </c>
      <c r="H40" s="81">
        <f t="shared" si="2"/>
        <v>46189.340000000026</v>
      </c>
      <c r="I40" s="81">
        <f t="shared" si="1"/>
        <v>46189.340000000026</v>
      </c>
      <c r="J40" s="23" t="s">
        <v>692</v>
      </c>
    </row>
    <row r="41" spans="1:10" s="16" customFormat="1" ht="15.75" customHeight="1" x14ac:dyDescent="0.25">
      <c r="A41" s="17"/>
      <c r="B41" s="78" t="s">
        <v>218</v>
      </c>
      <c r="C41" s="80" t="s">
        <v>697</v>
      </c>
      <c r="D41" s="81">
        <v>2843200</v>
      </c>
      <c r="E41" s="81">
        <v>1184903.05</v>
      </c>
      <c r="F41" s="81">
        <v>2843200</v>
      </c>
      <c r="G41" s="81">
        <v>1184903.05</v>
      </c>
      <c r="H41" s="81">
        <f t="shared" si="2"/>
        <v>1658296.95</v>
      </c>
      <c r="I41" s="81">
        <f t="shared" si="1"/>
        <v>1658296.95</v>
      </c>
      <c r="J41" s="23" t="s">
        <v>693</v>
      </c>
    </row>
    <row r="42" spans="1:10" s="16" customFormat="1" ht="15.75" customHeight="1" x14ac:dyDescent="0.25">
      <c r="A42" s="17"/>
      <c r="B42" s="78" t="s">
        <v>219</v>
      </c>
      <c r="C42" s="80" t="s">
        <v>220</v>
      </c>
      <c r="D42" s="81">
        <v>4900000</v>
      </c>
      <c r="E42" s="81">
        <v>4839591.42</v>
      </c>
      <c r="F42" s="81">
        <v>4900000</v>
      </c>
      <c r="G42" s="81">
        <v>4839591.42</v>
      </c>
      <c r="H42" s="81">
        <f t="shared" si="2"/>
        <v>60408.580000000075</v>
      </c>
      <c r="I42" s="81">
        <f t="shared" si="1"/>
        <v>60408.580000000075</v>
      </c>
      <c r="J42" s="23" t="s">
        <v>692</v>
      </c>
    </row>
    <row r="43" spans="1:10" s="16" customFormat="1" ht="15.75" customHeight="1" x14ac:dyDescent="0.25">
      <c r="A43" s="17"/>
      <c r="B43" s="78" t="s">
        <v>227</v>
      </c>
      <c r="C43" s="80" t="s">
        <v>228</v>
      </c>
      <c r="D43" s="81">
        <v>200000</v>
      </c>
      <c r="E43" s="81">
        <v>60101.25</v>
      </c>
      <c r="F43" s="81">
        <v>200000</v>
      </c>
      <c r="G43" s="81">
        <v>60101.25</v>
      </c>
      <c r="H43" s="81">
        <f t="shared" si="2"/>
        <v>139898.75</v>
      </c>
      <c r="I43" s="81">
        <f t="shared" si="1"/>
        <v>139898.75</v>
      </c>
      <c r="J43" s="23" t="s">
        <v>694</v>
      </c>
    </row>
    <row r="44" spans="1:10" s="16" customFormat="1" ht="15.75" customHeight="1" x14ac:dyDescent="0.25">
      <c r="A44" s="17"/>
      <c r="B44" s="78" t="s">
        <v>229</v>
      </c>
      <c r="C44" s="80" t="s">
        <v>230</v>
      </c>
      <c r="D44" s="81">
        <v>973000</v>
      </c>
      <c r="E44" s="81">
        <v>0</v>
      </c>
      <c r="F44" s="81">
        <v>973000</v>
      </c>
      <c r="G44" s="81">
        <v>0</v>
      </c>
      <c r="H44" s="81">
        <f t="shared" si="2"/>
        <v>973000</v>
      </c>
      <c r="I44" s="81">
        <f t="shared" si="1"/>
        <v>973000</v>
      </c>
      <c r="J44" s="23" t="s">
        <v>691</v>
      </c>
    </row>
    <row r="45" spans="1:10" s="16" customFormat="1" ht="15.75" customHeight="1" x14ac:dyDescent="0.25">
      <c r="A45" s="17"/>
      <c r="B45" s="78" t="s">
        <v>231</v>
      </c>
      <c r="C45" s="80" t="s">
        <v>232</v>
      </c>
      <c r="D45" s="81">
        <v>300000</v>
      </c>
      <c r="E45" s="81">
        <v>0</v>
      </c>
      <c r="F45" s="81">
        <v>300000</v>
      </c>
      <c r="G45" s="81">
        <v>0</v>
      </c>
      <c r="H45" s="81">
        <f t="shared" si="2"/>
        <v>300000</v>
      </c>
      <c r="I45" s="81">
        <f t="shared" si="1"/>
        <v>300000</v>
      </c>
      <c r="J45" s="23" t="s">
        <v>692</v>
      </c>
    </row>
    <row r="46" spans="1:10" s="16" customFormat="1" ht="15.75" customHeight="1" x14ac:dyDescent="0.25">
      <c r="A46" s="17"/>
      <c r="B46" s="78" t="s">
        <v>233</v>
      </c>
      <c r="C46" s="80" t="s">
        <v>234</v>
      </c>
      <c r="D46" s="81">
        <v>500000</v>
      </c>
      <c r="E46" s="81">
        <v>91378.5</v>
      </c>
      <c r="F46" s="81">
        <v>500000</v>
      </c>
      <c r="G46" s="81">
        <v>91378.5</v>
      </c>
      <c r="H46" s="81">
        <f t="shared" si="2"/>
        <v>408621.5</v>
      </c>
      <c r="I46" s="81">
        <f t="shared" si="1"/>
        <v>408621.5</v>
      </c>
      <c r="J46" s="23" t="s">
        <v>695</v>
      </c>
    </row>
    <row r="47" spans="1:10" ht="30" customHeight="1" x14ac:dyDescent="0.25">
      <c r="A47" s="1"/>
      <c r="B47" s="82" t="s">
        <v>237</v>
      </c>
      <c r="C47" s="80" t="s">
        <v>238</v>
      </c>
      <c r="D47" s="81">
        <v>0</v>
      </c>
      <c r="E47" s="81">
        <v>226432.8</v>
      </c>
      <c r="F47" s="81">
        <v>0</v>
      </c>
      <c r="G47" s="81">
        <v>226432.8</v>
      </c>
      <c r="H47" s="81">
        <f t="shared" si="2"/>
        <v>-226432.8</v>
      </c>
      <c r="I47" s="81">
        <f t="shared" si="1"/>
        <v>-226432.8</v>
      </c>
      <c r="J47" s="86" t="s">
        <v>696</v>
      </c>
    </row>
    <row r="48" spans="1:10" ht="18.75" customHeight="1" x14ac:dyDescent="0.25">
      <c r="A48" s="1"/>
      <c r="B48" s="103"/>
      <c r="C48" s="103" t="s">
        <v>601</v>
      </c>
      <c r="D48" s="104">
        <f t="shared" ref="D48:I48" si="3">SUM(D8:D47)</f>
        <v>67347120</v>
      </c>
      <c r="E48" s="104">
        <f t="shared" si="3"/>
        <v>50481214.93</v>
      </c>
      <c r="F48" s="104">
        <f t="shared" si="3"/>
        <v>36797194</v>
      </c>
      <c r="G48" s="104">
        <f t="shared" si="3"/>
        <v>22968468.749999996</v>
      </c>
      <c r="H48" s="104">
        <f t="shared" si="3"/>
        <v>13828725.25</v>
      </c>
      <c r="I48" s="104">
        <f t="shared" si="3"/>
        <v>13828725.25</v>
      </c>
      <c r="J48" s="103"/>
    </row>
    <row r="49" spans="1:10" x14ac:dyDescent="0.25">
      <c r="A49" s="1"/>
      <c r="B49" s="1"/>
      <c r="C49" s="1"/>
      <c r="D49" s="1"/>
      <c r="E49" s="1"/>
      <c r="F49" s="3"/>
      <c r="G49" s="3"/>
      <c r="H49" s="3"/>
      <c r="I49" s="3"/>
      <c r="J49" s="1"/>
    </row>
    <row r="50" spans="1:10" x14ac:dyDescent="0.25">
      <c r="A50" s="1"/>
      <c r="B50" s="1"/>
      <c r="C50" s="1"/>
      <c r="D50" s="1"/>
      <c r="E50" s="1"/>
      <c r="F50" s="3"/>
      <c r="G50" s="3"/>
      <c r="H50" s="3"/>
      <c r="I50" s="3"/>
      <c r="J50" s="1"/>
    </row>
    <row r="51" spans="1:10" x14ac:dyDescent="0.25">
      <c r="A51" s="1"/>
      <c r="B51" s="1"/>
      <c r="C51" s="1"/>
      <c r="D51" s="1"/>
      <c r="E51" s="1"/>
      <c r="F51" s="3"/>
      <c r="G51" s="3"/>
      <c r="H51" s="3"/>
      <c r="I51" s="3"/>
      <c r="J51" s="1"/>
    </row>
    <row r="52" spans="1:10" x14ac:dyDescent="0.25">
      <c r="A52" s="1"/>
      <c r="B52" s="13" t="s">
        <v>600</v>
      </c>
      <c r="C52" s="13"/>
    </row>
    <row r="53" spans="1:10" s="16" customFormat="1" x14ac:dyDescent="0.25">
      <c r="A53" s="17"/>
      <c r="B53" s="21"/>
      <c r="C53" s="21"/>
    </row>
    <row r="54" spans="1:10" x14ac:dyDescent="0.25">
      <c r="A54" s="1"/>
      <c r="B54" s="14" t="s">
        <v>602</v>
      </c>
      <c r="C54" s="13"/>
    </row>
    <row r="55" spans="1:10" x14ac:dyDescent="0.25">
      <c r="A55" s="1"/>
    </row>
    <row r="56" spans="1:10" x14ac:dyDescent="0.25">
      <c r="B56" s="91"/>
      <c r="C56" s="160" t="s">
        <v>119</v>
      </c>
      <c r="D56" s="92" t="s">
        <v>2</v>
      </c>
      <c r="E56" s="93" t="s">
        <v>3</v>
      </c>
      <c r="F56" s="157" t="s">
        <v>762</v>
      </c>
      <c r="G56" s="157" t="s">
        <v>761</v>
      </c>
      <c r="H56" s="157" t="s">
        <v>758</v>
      </c>
      <c r="I56" s="157" t="s">
        <v>756</v>
      </c>
      <c r="J56" s="105" t="s">
        <v>603</v>
      </c>
    </row>
    <row r="57" spans="1:10" x14ac:dyDescent="0.25">
      <c r="B57" s="95"/>
      <c r="C57" s="163"/>
      <c r="D57" s="96"/>
      <c r="E57" s="97"/>
      <c r="F57" s="158" t="s">
        <v>605</v>
      </c>
      <c r="G57" s="158"/>
      <c r="H57" s="158"/>
      <c r="I57" s="158"/>
      <c r="J57" s="106" t="s">
        <v>604</v>
      </c>
    </row>
    <row r="58" spans="1:10" x14ac:dyDescent="0.25">
      <c r="B58" s="99"/>
      <c r="C58" s="164"/>
      <c r="D58" s="100" t="s">
        <v>120</v>
      </c>
      <c r="E58" s="101" t="s">
        <v>120</v>
      </c>
      <c r="F58" s="159">
        <v>311212</v>
      </c>
      <c r="G58" s="159"/>
      <c r="H58" s="159"/>
      <c r="I58" s="159">
        <v>2012</v>
      </c>
      <c r="J58" s="102"/>
    </row>
    <row r="59" spans="1:10" s="16" customFormat="1" ht="25.5" x14ac:dyDescent="0.25">
      <c r="B59" s="82" t="s">
        <v>137</v>
      </c>
      <c r="C59" s="80" t="s">
        <v>138</v>
      </c>
      <c r="D59" s="81">
        <v>66531</v>
      </c>
      <c r="E59" s="81">
        <v>66530.78</v>
      </c>
      <c r="F59" s="81">
        <v>66531</v>
      </c>
      <c r="G59" s="81">
        <v>66530.78</v>
      </c>
      <c r="H59" s="81">
        <v>66531</v>
      </c>
      <c r="I59" s="81">
        <v>66530.78</v>
      </c>
      <c r="J59" s="81"/>
    </row>
    <row r="60" spans="1:10" x14ac:dyDescent="0.25">
      <c r="B60" s="82" t="s">
        <v>139</v>
      </c>
      <c r="C60" s="80" t="s">
        <v>140</v>
      </c>
      <c r="D60" s="81">
        <v>72135</v>
      </c>
      <c r="E60" s="81">
        <v>72134.899999999994</v>
      </c>
      <c r="F60" s="81">
        <v>72135</v>
      </c>
      <c r="G60" s="81">
        <v>72134.899999999994</v>
      </c>
      <c r="H60" s="81">
        <v>72135</v>
      </c>
      <c r="I60" s="81">
        <v>72134.899999999994</v>
      </c>
      <c r="J60" s="81"/>
    </row>
    <row r="61" spans="1:10" s="16" customFormat="1" x14ac:dyDescent="0.25">
      <c r="B61" s="82" t="s">
        <v>145</v>
      </c>
      <c r="C61" s="80" t="s">
        <v>146</v>
      </c>
      <c r="D61" s="81">
        <v>479967</v>
      </c>
      <c r="E61" s="81">
        <v>631104.99</v>
      </c>
      <c r="F61" s="81">
        <v>479967</v>
      </c>
      <c r="G61" s="81">
        <v>631104.99</v>
      </c>
      <c r="H61" s="81">
        <v>0</v>
      </c>
      <c r="I61" s="81">
        <v>152410</v>
      </c>
      <c r="J61" s="81"/>
    </row>
    <row r="62" spans="1:10" s="16" customFormat="1" x14ac:dyDescent="0.25">
      <c r="B62" s="82" t="s">
        <v>147</v>
      </c>
      <c r="C62" s="80" t="s">
        <v>148</v>
      </c>
      <c r="D62" s="81">
        <v>2691500</v>
      </c>
      <c r="E62" s="81">
        <v>2689531.43</v>
      </c>
      <c r="F62" s="81">
        <v>2691500</v>
      </c>
      <c r="G62" s="81">
        <v>2689531.43</v>
      </c>
      <c r="H62" s="81">
        <v>937133</v>
      </c>
      <c r="I62" s="81">
        <v>935164</v>
      </c>
      <c r="J62" s="81" t="s">
        <v>732</v>
      </c>
    </row>
    <row r="63" spans="1:10" s="16" customFormat="1" x14ac:dyDescent="0.25">
      <c r="B63" s="82" t="s">
        <v>149</v>
      </c>
      <c r="C63" s="80" t="s">
        <v>150</v>
      </c>
      <c r="D63" s="81">
        <v>75000</v>
      </c>
      <c r="E63" s="81">
        <v>75185</v>
      </c>
      <c r="F63" s="81">
        <v>75000</v>
      </c>
      <c r="G63" s="81">
        <v>75185</v>
      </c>
      <c r="H63" s="81">
        <v>75000</v>
      </c>
      <c r="I63" s="81">
        <v>75185</v>
      </c>
      <c r="J63" s="81"/>
    </row>
    <row r="64" spans="1:10" s="16" customFormat="1" x14ac:dyDescent="0.25">
      <c r="B64" s="82" t="s">
        <v>151</v>
      </c>
      <c r="C64" s="80" t="s">
        <v>152</v>
      </c>
      <c r="D64" s="81">
        <v>163943</v>
      </c>
      <c r="E64" s="81">
        <v>163942.73000000001</v>
      </c>
      <c r="F64" s="81">
        <v>163943</v>
      </c>
      <c r="G64" s="81">
        <v>163942.73000000001</v>
      </c>
      <c r="H64" s="81">
        <v>163943</v>
      </c>
      <c r="I64" s="81">
        <v>163942.73000000001</v>
      </c>
      <c r="J64" s="81"/>
    </row>
    <row r="65" spans="2:10" s="16" customFormat="1" ht="25.5" x14ac:dyDescent="0.25">
      <c r="B65" s="82" t="s">
        <v>153</v>
      </c>
      <c r="C65" s="80" t="s">
        <v>154</v>
      </c>
      <c r="D65" s="81">
        <v>707412</v>
      </c>
      <c r="E65" s="81">
        <v>707411.75</v>
      </c>
      <c r="F65" s="81">
        <v>707412</v>
      </c>
      <c r="G65" s="81">
        <v>707411.75</v>
      </c>
      <c r="H65" s="81">
        <v>707412</v>
      </c>
      <c r="I65" s="81">
        <v>707411.75</v>
      </c>
      <c r="J65" s="81"/>
    </row>
    <row r="66" spans="2:10" s="16" customFormat="1" ht="25.5" x14ac:dyDescent="0.25">
      <c r="B66" s="82" t="s">
        <v>155</v>
      </c>
      <c r="C66" s="80" t="s">
        <v>156</v>
      </c>
      <c r="D66" s="81">
        <v>200401</v>
      </c>
      <c r="E66" s="81">
        <v>200400.73</v>
      </c>
      <c r="F66" s="81">
        <v>200401</v>
      </c>
      <c r="G66" s="81">
        <v>200400.73</v>
      </c>
      <c r="H66" s="81">
        <v>200401</v>
      </c>
      <c r="I66" s="81">
        <v>200400.73</v>
      </c>
      <c r="J66" s="81"/>
    </row>
    <row r="67" spans="2:10" s="16" customFormat="1" x14ac:dyDescent="0.25">
      <c r="B67" s="82" t="s">
        <v>159</v>
      </c>
      <c r="C67" s="80" t="s">
        <v>160</v>
      </c>
      <c r="D67" s="81">
        <v>0</v>
      </c>
      <c r="E67" s="81">
        <v>9946217.3699999992</v>
      </c>
      <c r="F67" s="81">
        <v>9946217</v>
      </c>
      <c r="G67" s="81">
        <v>9946217</v>
      </c>
      <c r="H67" s="81">
        <v>9946217</v>
      </c>
      <c r="I67" s="81">
        <v>9946217</v>
      </c>
      <c r="J67" s="81" t="s">
        <v>733</v>
      </c>
    </row>
    <row r="68" spans="2:10" s="16" customFormat="1" x14ac:dyDescent="0.25">
      <c r="B68" s="82" t="s">
        <v>170</v>
      </c>
      <c r="C68" s="80" t="s">
        <v>171</v>
      </c>
      <c r="D68" s="81">
        <v>2949869</v>
      </c>
      <c r="E68" s="81">
        <v>2862414.15</v>
      </c>
      <c r="F68" s="81">
        <v>2949869</v>
      </c>
      <c r="G68" s="81">
        <v>2787414</v>
      </c>
      <c r="H68" s="81">
        <v>369695</v>
      </c>
      <c r="I68" s="81">
        <v>407546</v>
      </c>
      <c r="J68" s="81" t="s">
        <v>747</v>
      </c>
    </row>
    <row r="69" spans="2:10" s="16" customFormat="1" x14ac:dyDescent="0.25">
      <c r="B69" s="82" t="s">
        <v>176</v>
      </c>
      <c r="C69" s="80" t="s">
        <v>177</v>
      </c>
      <c r="D69" s="81">
        <v>2875000</v>
      </c>
      <c r="E69" s="81">
        <v>2901416</v>
      </c>
      <c r="F69" s="81">
        <v>2875000</v>
      </c>
      <c r="G69" s="81">
        <v>2901416</v>
      </c>
      <c r="H69" s="81">
        <v>-406162</v>
      </c>
      <c r="I69" s="81">
        <v>-379746</v>
      </c>
      <c r="J69" s="81" t="s">
        <v>734</v>
      </c>
    </row>
    <row r="70" spans="2:10" s="16" customFormat="1" x14ac:dyDescent="0.25">
      <c r="B70" s="82" t="s">
        <v>184</v>
      </c>
      <c r="C70" s="80" t="s">
        <v>185</v>
      </c>
      <c r="D70" s="81">
        <v>3000000</v>
      </c>
      <c r="E70" s="81">
        <v>2989976.9</v>
      </c>
      <c r="F70" s="81">
        <v>3000000</v>
      </c>
      <c r="G70" s="81">
        <v>2989976.9</v>
      </c>
      <c r="H70" s="81">
        <v>726316</v>
      </c>
      <c r="I70" s="81">
        <v>716294</v>
      </c>
      <c r="J70" s="81" t="s">
        <v>735</v>
      </c>
    </row>
    <row r="71" spans="2:10" s="16" customFormat="1" x14ac:dyDescent="0.25">
      <c r="B71" s="82" t="s">
        <v>186</v>
      </c>
      <c r="C71" s="80" t="s">
        <v>187</v>
      </c>
      <c r="D71" s="81">
        <v>1707724</v>
      </c>
      <c r="E71" s="81">
        <v>1814497.88</v>
      </c>
      <c r="F71" s="81">
        <v>1707724</v>
      </c>
      <c r="G71" s="81">
        <v>1814497.88</v>
      </c>
      <c r="H71" s="81">
        <v>5964</v>
      </c>
      <c r="I71" s="81">
        <v>5964</v>
      </c>
      <c r="J71" s="81"/>
    </row>
    <row r="72" spans="2:10" s="16" customFormat="1" x14ac:dyDescent="0.25">
      <c r="B72" s="82" t="s">
        <v>190</v>
      </c>
      <c r="C72" s="80" t="s">
        <v>191</v>
      </c>
      <c r="D72" s="81">
        <v>1348000</v>
      </c>
      <c r="E72" s="81">
        <v>1548305.04</v>
      </c>
      <c r="F72" s="81">
        <v>1348000</v>
      </c>
      <c r="G72" s="81">
        <v>1548305.04</v>
      </c>
      <c r="H72" s="81">
        <v>-15335</v>
      </c>
      <c r="I72" s="81">
        <v>-15335</v>
      </c>
      <c r="J72" s="81"/>
    </row>
    <row r="73" spans="2:10" s="16" customFormat="1" x14ac:dyDescent="0.25">
      <c r="B73" s="82" t="s">
        <v>188</v>
      </c>
      <c r="C73" s="80" t="s">
        <v>189</v>
      </c>
      <c r="D73" s="81">
        <v>500000</v>
      </c>
      <c r="E73" s="81">
        <v>477665.21</v>
      </c>
      <c r="F73" s="81">
        <v>500000</v>
      </c>
      <c r="G73" s="81">
        <v>477665.21</v>
      </c>
      <c r="H73" s="81">
        <v>94314</v>
      </c>
      <c r="I73" s="81">
        <v>71979</v>
      </c>
      <c r="J73" s="81"/>
    </row>
    <row r="74" spans="2:10" s="16" customFormat="1" x14ac:dyDescent="0.25">
      <c r="B74" s="82" t="s">
        <v>216</v>
      </c>
      <c r="C74" s="80" t="s">
        <v>217</v>
      </c>
      <c r="D74" s="81">
        <v>350000</v>
      </c>
      <c r="E74" s="81">
        <v>0</v>
      </c>
      <c r="F74" s="81">
        <v>350000</v>
      </c>
      <c r="G74" s="81">
        <v>350000</v>
      </c>
      <c r="H74" s="81">
        <v>350000</v>
      </c>
      <c r="I74" s="81">
        <v>350000</v>
      </c>
      <c r="J74" s="81"/>
    </row>
    <row r="75" spans="2:10" s="16" customFormat="1" x14ac:dyDescent="0.25">
      <c r="B75" s="82" t="s">
        <v>221</v>
      </c>
      <c r="C75" s="80" t="s">
        <v>222</v>
      </c>
      <c r="D75" s="81">
        <v>340000</v>
      </c>
      <c r="E75" s="81">
        <v>339789</v>
      </c>
      <c r="F75" s="81">
        <v>339789</v>
      </c>
      <c r="G75" s="81">
        <v>339789</v>
      </c>
      <c r="H75" s="81">
        <v>339789</v>
      </c>
      <c r="I75" s="81">
        <v>339789</v>
      </c>
      <c r="J75" s="81"/>
    </row>
    <row r="76" spans="2:10" s="16" customFormat="1" x14ac:dyDescent="0.25">
      <c r="B76" s="82" t="s">
        <v>223</v>
      </c>
      <c r="C76" s="80" t="s">
        <v>224</v>
      </c>
      <c r="D76" s="81">
        <v>410000</v>
      </c>
      <c r="E76" s="81">
        <v>421889.01</v>
      </c>
      <c r="F76" s="81">
        <v>421889</v>
      </c>
      <c r="G76" s="81">
        <v>421889.01</v>
      </c>
      <c r="H76" s="81">
        <v>421889</v>
      </c>
      <c r="I76" s="81">
        <v>421889.01</v>
      </c>
      <c r="J76" s="81"/>
    </row>
    <row r="77" spans="2:10" s="16" customFormat="1" x14ac:dyDescent="0.25">
      <c r="B77" s="82" t="s">
        <v>225</v>
      </c>
      <c r="C77" s="80" t="s">
        <v>226</v>
      </c>
      <c r="D77" s="81">
        <v>300000</v>
      </c>
      <c r="E77" s="81">
        <v>281982.2</v>
      </c>
      <c r="F77" s="81">
        <v>281982</v>
      </c>
      <c r="G77" s="81">
        <v>281982.2</v>
      </c>
      <c r="H77" s="81">
        <v>281982</v>
      </c>
      <c r="I77" s="81">
        <v>281982.2</v>
      </c>
      <c r="J77" s="81"/>
    </row>
    <row r="78" spans="2:10" x14ac:dyDescent="0.25">
      <c r="B78" s="78" t="s">
        <v>235</v>
      </c>
      <c r="C78" s="80" t="s">
        <v>236</v>
      </c>
      <c r="D78" s="81">
        <v>422345</v>
      </c>
      <c r="E78" s="81">
        <v>386461.5</v>
      </c>
      <c r="F78" s="81">
        <v>422345</v>
      </c>
      <c r="G78" s="81">
        <v>386461.5</v>
      </c>
      <c r="H78" s="81">
        <v>422345</v>
      </c>
      <c r="I78" s="81">
        <v>386461.5</v>
      </c>
      <c r="J78" s="81"/>
    </row>
    <row r="79" spans="2:10" ht="20.25" customHeight="1" x14ac:dyDescent="0.25">
      <c r="B79" s="147"/>
      <c r="C79" s="108" t="s">
        <v>611</v>
      </c>
      <c r="D79" s="104">
        <v>422345</v>
      </c>
      <c r="E79" s="104">
        <v>386461.5</v>
      </c>
      <c r="F79" s="104">
        <f>SUM(F59:F78)</f>
        <v>28599704</v>
      </c>
      <c r="G79" s="104">
        <f>SUM(G59:G78)</f>
        <v>28851856.050000001</v>
      </c>
      <c r="H79" s="104">
        <f>SUM(H59:H78)</f>
        <v>14759569</v>
      </c>
      <c r="I79" s="104">
        <f>SUM(I59:I78)</f>
        <v>14906220.6</v>
      </c>
      <c r="J79" s="104"/>
    </row>
  </sheetData>
  <mergeCells count="10">
    <mergeCell ref="I56:I58"/>
    <mergeCell ref="F5:F7"/>
    <mergeCell ref="G5:G7"/>
    <mergeCell ref="H5:H7"/>
    <mergeCell ref="I5:I7"/>
    <mergeCell ref="C5:C7"/>
    <mergeCell ref="C56:C58"/>
    <mergeCell ref="F56:F58"/>
    <mergeCell ref="G56:G58"/>
    <mergeCell ref="H56:H58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22" workbookViewId="0">
      <selection activeCell="A42" sqref="A42:XFD42"/>
    </sheetView>
  </sheetViews>
  <sheetFormatPr defaultRowHeight="15" x14ac:dyDescent="0.25"/>
  <cols>
    <col min="1" max="1" width="9.5703125" customWidth="1"/>
    <col min="2" max="2" width="42.140625" customWidth="1"/>
    <col min="3" max="3" width="0.140625" customWidth="1"/>
    <col min="4" max="4" width="9.7109375" hidden="1" customWidth="1"/>
    <col min="5" max="6" width="10.28515625" customWidth="1"/>
    <col min="7" max="7" width="10.7109375" customWidth="1"/>
    <col min="8" max="8" width="10.5703125" customWidth="1"/>
    <col min="9" max="9" width="36.7109375" customWidth="1"/>
  </cols>
  <sheetData>
    <row r="1" spans="1:9" x14ac:dyDescent="0.25">
      <c r="A1" s="21" t="s">
        <v>607</v>
      </c>
      <c r="B1" s="21"/>
      <c r="C1" s="16"/>
      <c r="D1" s="16"/>
      <c r="E1" s="16"/>
      <c r="F1" s="16"/>
      <c r="G1" s="16"/>
      <c r="H1" s="16"/>
      <c r="I1" s="16"/>
    </row>
    <row r="2" spans="1:9" x14ac:dyDescent="0.25">
      <c r="A2" s="21"/>
      <c r="B2" s="21"/>
      <c r="C2" s="16"/>
      <c r="D2" s="16"/>
      <c r="E2" s="16"/>
      <c r="F2" s="16"/>
      <c r="G2" s="16"/>
      <c r="H2" s="16"/>
      <c r="I2" s="16"/>
    </row>
    <row r="3" spans="1:9" x14ac:dyDescent="0.25">
      <c r="A3" s="148" t="s">
        <v>601</v>
      </c>
      <c r="B3" s="149"/>
      <c r="C3" s="16"/>
      <c r="D3" s="16"/>
      <c r="E3" s="16"/>
      <c r="F3" s="16"/>
      <c r="G3" s="16"/>
      <c r="H3" s="16"/>
      <c r="I3" s="16"/>
    </row>
    <row r="5" spans="1:9" x14ac:dyDescent="0.25">
      <c r="A5" s="133"/>
      <c r="B5" s="160" t="s">
        <v>239</v>
      </c>
      <c r="C5" s="134" t="s">
        <v>2</v>
      </c>
      <c r="D5" s="135" t="s">
        <v>3</v>
      </c>
      <c r="E5" s="157" t="s">
        <v>758</v>
      </c>
      <c r="F5" s="157" t="s">
        <v>756</v>
      </c>
      <c r="G5" s="157" t="s">
        <v>757</v>
      </c>
      <c r="H5" s="157" t="s">
        <v>759</v>
      </c>
      <c r="I5" s="136" t="s">
        <v>599</v>
      </c>
    </row>
    <row r="6" spans="1:9" x14ac:dyDescent="0.25">
      <c r="A6" s="137"/>
      <c r="B6" s="163"/>
      <c r="C6" s="138"/>
      <c r="D6" s="139"/>
      <c r="E6" s="158"/>
      <c r="F6" s="158"/>
      <c r="G6" s="158"/>
      <c r="H6" s="158" t="s">
        <v>597</v>
      </c>
      <c r="I6" s="140"/>
    </row>
    <row r="7" spans="1:9" x14ac:dyDescent="0.25">
      <c r="A7" s="141"/>
      <c r="B7" s="164"/>
      <c r="C7" s="142" t="s">
        <v>120</v>
      </c>
      <c r="D7" s="143" t="s">
        <v>120</v>
      </c>
      <c r="E7" s="159"/>
      <c r="F7" s="159">
        <v>2012</v>
      </c>
      <c r="G7" s="159" t="s">
        <v>7</v>
      </c>
      <c r="H7" s="159" t="s">
        <v>598</v>
      </c>
      <c r="I7" s="144"/>
    </row>
    <row r="8" spans="1:9" ht="15" customHeight="1" x14ac:dyDescent="0.25">
      <c r="A8" s="68" t="s">
        <v>242</v>
      </c>
      <c r="B8" s="69" t="s">
        <v>243</v>
      </c>
      <c r="C8" s="70">
        <v>3300000</v>
      </c>
      <c r="D8" s="70">
        <v>3207724</v>
      </c>
      <c r="E8" s="70">
        <v>686139</v>
      </c>
      <c r="F8" s="70">
        <v>601972</v>
      </c>
      <c r="G8" s="70">
        <v>84167</v>
      </c>
      <c r="H8" s="70">
        <v>84167</v>
      </c>
      <c r="I8" s="71" t="s">
        <v>614</v>
      </c>
    </row>
    <row r="9" spans="1:9" ht="15" customHeight="1" x14ac:dyDescent="0.25">
      <c r="A9" s="68" t="s">
        <v>244</v>
      </c>
      <c r="B9" s="69" t="s">
        <v>245</v>
      </c>
      <c r="C9" s="70">
        <v>495000</v>
      </c>
      <c r="D9" s="70">
        <v>462640</v>
      </c>
      <c r="E9" s="70">
        <v>45131</v>
      </c>
      <c r="F9" s="70">
        <v>12771</v>
      </c>
      <c r="G9" s="70">
        <v>32360</v>
      </c>
      <c r="H9" s="70">
        <v>32360</v>
      </c>
      <c r="I9" s="72" t="s">
        <v>615</v>
      </c>
    </row>
    <row r="10" spans="1:9" ht="15" customHeight="1" x14ac:dyDescent="0.25">
      <c r="A10" s="68" t="s">
        <v>248</v>
      </c>
      <c r="B10" s="69" t="s">
        <v>249</v>
      </c>
      <c r="C10" s="70">
        <v>490000</v>
      </c>
      <c r="D10" s="70">
        <v>493554</v>
      </c>
      <c r="E10" s="70">
        <v>-250252</v>
      </c>
      <c r="F10" s="70">
        <v>-396698</v>
      </c>
      <c r="G10" s="70">
        <v>146446</v>
      </c>
      <c r="H10" s="70">
        <v>146466</v>
      </c>
      <c r="I10" s="72" t="s">
        <v>615</v>
      </c>
    </row>
    <row r="11" spans="1:9" ht="15" customHeight="1" x14ac:dyDescent="0.25">
      <c r="A11" s="68" t="s">
        <v>257</v>
      </c>
      <c r="B11" s="69" t="s">
        <v>258</v>
      </c>
      <c r="C11" s="70">
        <v>360000</v>
      </c>
      <c r="D11" s="70">
        <v>0</v>
      </c>
      <c r="E11" s="70">
        <v>360000</v>
      </c>
      <c r="F11" s="70">
        <v>0</v>
      </c>
      <c r="G11" s="70">
        <v>360000</v>
      </c>
      <c r="H11" s="70">
        <v>360000</v>
      </c>
      <c r="I11" s="73" t="s">
        <v>614</v>
      </c>
    </row>
    <row r="12" spans="1:9" ht="15" customHeight="1" x14ac:dyDescent="0.25">
      <c r="A12" s="68" t="s">
        <v>259</v>
      </c>
      <c r="B12" s="69" t="s">
        <v>616</v>
      </c>
      <c r="C12" s="70">
        <v>320000</v>
      </c>
      <c r="D12" s="70">
        <v>451988</v>
      </c>
      <c r="E12" s="70">
        <v>-9569</v>
      </c>
      <c r="F12" s="70">
        <v>122419</v>
      </c>
      <c r="G12" s="70">
        <v>-131988</v>
      </c>
      <c r="H12" s="70">
        <v>-131988</v>
      </c>
      <c r="I12" s="73" t="s">
        <v>617</v>
      </c>
    </row>
    <row r="13" spans="1:9" ht="15" customHeight="1" x14ac:dyDescent="0.25">
      <c r="A13" s="74" t="s">
        <v>262</v>
      </c>
      <c r="B13" s="67" t="s">
        <v>618</v>
      </c>
      <c r="C13" s="70"/>
      <c r="D13" s="70"/>
      <c r="E13" s="70">
        <v>1474737</v>
      </c>
      <c r="F13" s="70">
        <v>1257112</v>
      </c>
      <c r="G13" s="70">
        <v>217625</v>
      </c>
      <c r="H13" s="75">
        <v>217625</v>
      </c>
      <c r="I13" s="73" t="s">
        <v>619</v>
      </c>
    </row>
    <row r="14" spans="1:9" ht="15" customHeight="1" x14ac:dyDescent="0.25">
      <c r="A14" s="68" t="s">
        <v>265</v>
      </c>
      <c r="B14" s="69" t="s">
        <v>266</v>
      </c>
      <c r="C14" s="70">
        <v>400000</v>
      </c>
      <c r="D14" s="70">
        <v>599244</v>
      </c>
      <c r="E14" s="70">
        <v>400000</v>
      </c>
      <c r="F14" s="70">
        <v>599244</v>
      </c>
      <c r="G14" s="70">
        <v>-199244</v>
      </c>
      <c r="H14" s="70">
        <v>-199244</v>
      </c>
      <c r="I14" s="72" t="s">
        <v>620</v>
      </c>
    </row>
    <row r="15" spans="1:9" ht="15" customHeight="1" x14ac:dyDescent="0.25">
      <c r="A15" s="68" t="s">
        <v>273</v>
      </c>
      <c r="B15" s="69" t="s">
        <v>274</v>
      </c>
      <c r="C15" s="70">
        <v>268092</v>
      </c>
      <c r="D15" s="70">
        <v>216488</v>
      </c>
      <c r="E15" s="70">
        <v>268092</v>
      </c>
      <c r="F15" s="70">
        <v>216488</v>
      </c>
      <c r="G15" s="70">
        <v>51604</v>
      </c>
      <c r="H15" s="70">
        <v>51604</v>
      </c>
      <c r="I15" s="73" t="s">
        <v>621</v>
      </c>
    </row>
    <row r="16" spans="1:9" ht="15" customHeight="1" x14ac:dyDescent="0.25">
      <c r="A16" s="68" t="s">
        <v>279</v>
      </c>
      <c r="B16" s="69" t="s">
        <v>280</v>
      </c>
      <c r="C16" s="70">
        <v>306000</v>
      </c>
      <c r="D16" s="70">
        <v>242241</v>
      </c>
      <c r="E16" s="70">
        <v>306000</v>
      </c>
      <c r="F16" s="70">
        <v>242241</v>
      </c>
      <c r="G16" s="75">
        <v>63759</v>
      </c>
      <c r="H16" s="75">
        <v>63759</v>
      </c>
      <c r="I16" s="73" t="s">
        <v>622</v>
      </c>
    </row>
    <row r="17" spans="1:9" ht="15" customHeight="1" x14ac:dyDescent="0.25">
      <c r="A17" s="68" t="s">
        <v>283</v>
      </c>
      <c r="B17" s="69" t="s">
        <v>284</v>
      </c>
      <c r="C17" s="70">
        <v>600000</v>
      </c>
      <c r="D17" s="70">
        <v>555050</v>
      </c>
      <c r="E17" s="70">
        <v>600000</v>
      </c>
      <c r="F17" s="70">
        <v>555050</v>
      </c>
      <c r="G17" s="70">
        <v>44950</v>
      </c>
      <c r="H17" s="70">
        <v>44950</v>
      </c>
      <c r="I17" s="73" t="s">
        <v>621</v>
      </c>
    </row>
    <row r="18" spans="1:9" ht="15" customHeight="1" x14ac:dyDescent="0.25">
      <c r="A18" s="68" t="s">
        <v>291</v>
      </c>
      <c r="B18" s="69" t="s">
        <v>292</v>
      </c>
      <c r="C18" s="70">
        <v>287354</v>
      </c>
      <c r="D18" s="70">
        <v>95144</v>
      </c>
      <c r="E18" s="70">
        <v>287354</v>
      </c>
      <c r="F18" s="70">
        <v>95144</v>
      </c>
      <c r="G18" s="70">
        <v>192211</v>
      </c>
      <c r="H18" s="70">
        <v>192211</v>
      </c>
      <c r="I18" s="73" t="s">
        <v>623</v>
      </c>
    </row>
    <row r="19" spans="1:9" s="16" customFormat="1" ht="15" customHeight="1" x14ac:dyDescent="0.25">
      <c r="A19" s="68" t="s">
        <v>293</v>
      </c>
      <c r="B19" s="69" t="s">
        <v>294</v>
      </c>
      <c r="C19" s="70">
        <v>0</v>
      </c>
      <c r="D19" s="70">
        <v>868079</v>
      </c>
      <c r="E19" s="70">
        <v>0</v>
      </c>
      <c r="F19" s="70">
        <v>868079</v>
      </c>
      <c r="G19" s="70">
        <v>-868079</v>
      </c>
      <c r="H19" s="70">
        <v>-868079</v>
      </c>
      <c r="I19" s="73" t="s">
        <v>619</v>
      </c>
    </row>
    <row r="20" spans="1:9" ht="15" customHeight="1" x14ac:dyDescent="0.25">
      <c r="A20" s="68" t="s">
        <v>299</v>
      </c>
      <c r="B20" s="69" t="s">
        <v>300</v>
      </c>
      <c r="C20" s="70">
        <v>470000</v>
      </c>
      <c r="D20" s="70">
        <v>580826</v>
      </c>
      <c r="E20" s="70">
        <v>470000</v>
      </c>
      <c r="F20" s="70">
        <v>580826</v>
      </c>
      <c r="G20" s="70">
        <v>-110826</v>
      </c>
      <c r="H20" s="75">
        <v>-110826</v>
      </c>
      <c r="I20" s="73" t="s">
        <v>624</v>
      </c>
    </row>
    <row r="21" spans="1:9" ht="15" customHeight="1" x14ac:dyDescent="0.25">
      <c r="A21" s="68" t="s">
        <v>313</v>
      </c>
      <c r="B21" s="69" t="s">
        <v>314</v>
      </c>
      <c r="C21" s="70">
        <v>54700</v>
      </c>
      <c r="D21" s="70">
        <v>0</v>
      </c>
      <c r="E21" s="70">
        <v>54700</v>
      </c>
      <c r="F21" s="70">
        <v>0</v>
      </c>
      <c r="G21" s="70">
        <v>54700</v>
      </c>
      <c r="H21" s="70">
        <v>54700</v>
      </c>
      <c r="I21" s="73" t="s">
        <v>623</v>
      </c>
    </row>
    <row r="22" spans="1:9" ht="15" customHeight="1" x14ac:dyDescent="0.25">
      <c r="A22" s="68" t="s">
        <v>315</v>
      </c>
      <c r="B22" s="69" t="s">
        <v>316</v>
      </c>
      <c r="C22" s="70">
        <v>738500</v>
      </c>
      <c r="D22" s="70">
        <v>74882</v>
      </c>
      <c r="E22" s="70">
        <v>738500</v>
      </c>
      <c r="F22" s="70">
        <v>74882</v>
      </c>
      <c r="G22" s="70">
        <v>663618</v>
      </c>
      <c r="H22" s="70">
        <v>663618</v>
      </c>
      <c r="I22" s="73" t="s">
        <v>625</v>
      </c>
    </row>
    <row r="23" spans="1:9" ht="15" customHeight="1" x14ac:dyDescent="0.25">
      <c r="A23" s="68" t="s">
        <v>317</v>
      </c>
      <c r="B23" s="69" t="s">
        <v>626</v>
      </c>
      <c r="C23" s="70">
        <v>304000</v>
      </c>
      <c r="D23" s="70">
        <v>140451</v>
      </c>
      <c r="E23" s="70">
        <v>304000</v>
      </c>
      <c r="F23" s="70">
        <v>140451</v>
      </c>
      <c r="G23" s="70">
        <v>163549</v>
      </c>
      <c r="H23" s="70">
        <v>163549</v>
      </c>
      <c r="I23" s="73" t="s">
        <v>622</v>
      </c>
    </row>
    <row r="24" spans="1:9" ht="15" customHeight="1" x14ac:dyDescent="0.25">
      <c r="A24" s="68" t="s">
        <v>319</v>
      </c>
      <c r="B24" s="69" t="s">
        <v>320</v>
      </c>
      <c r="C24" s="70">
        <v>15934049</v>
      </c>
      <c r="D24" s="70">
        <v>15934047</v>
      </c>
      <c r="E24" s="70">
        <v>15591530</v>
      </c>
      <c r="F24" s="70">
        <v>15591529</v>
      </c>
      <c r="G24" s="70">
        <v>1</v>
      </c>
      <c r="H24" s="70">
        <v>0</v>
      </c>
      <c r="I24" s="73" t="s">
        <v>627</v>
      </c>
    </row>
    <row r="25" spans="1:9" ht="15" customHeight="1" x14ac:dyDescent="0.25">
      <c r="A25" s="68" t="s">
        <v>322</v>
      </c>
      <c r="B25" s="69" t="s">
        <v>323</v>
      </c>
      <c r="C25" s="70">
        <v>3000000</v>
      </c>
      <c r="D25" s="70">
        <v>2626751</v>
      </c>
      <c r="E25" s="70">
        <v>981219</v>
      </c>
      <c r="F25" s="70">
        <v>682970</v>
      </c>
      <c r="G25" s="70">
        <v>298249</v>
      </c>
      <c r="H25" s="70">
        <v>298249</v>
      </c>
      <c r="I25" s="69" t="s">
        <v>628</v>
      </c>
    </row>
    <row r="26" spans="1:9" ht="15" customHeight="1" x14ac:dyDescent="0.25">
      <c r="A26" s="68" t="s">
        <v>324</v>
      </c>
      <c r="B26" s="73" t="s">
        <v>325</v>
      </c>
      <c r="C26" s="70">
        <v>7962287</v>
      </c>
      <c r="D26" s="70">
        <v>8006200</v>
      </c>
      <c r="E26" s="70">
        <v>6303292</v>
      </c>
      <c r="F26" s="70">
        <v>6347205</v>
      </c>
      <c r="G26" s="70">
        <v>-43913</v>
      </c>
      <c r="H26" s="70">
        <v>-43912</v>
      </c>
      <c r="I26" s="71" t="s">
        <v>629</v>
      </c>
    </row>
    <row r="27" spans="1:9" ht="15" customHeight="1" x14ac:dyDescent="0.25">
      <c r="A27" s="68" t="s">
        <v>326</v>
      </c>
      <c r="B27" s="69" t="s">
        <v>327</v>
      </c>
      <c r="C27" s="70">
        <v>17012713</v>
      </c>
      <c r="D27" s="70">
        <v>17117094</v>
      </c>
      <c r="E27" s="70">
        <v>12052675</v>
      </c>
      <c r="F27" s="70">
        <v>12157056</v>
      </c>
      <c r="G27" s="70">
        <v>-104381</v>
      </c>
      <c r="H27" s="70">
        <v>-104381</v>
      </c>
      <c r="I27" s="71" t="s">
        <v>629</v>
      </c>
    </row>
    <row r="28" spans="1:9" ht="15" customHeight="1" x14ac:dyDescent="0.25">
      <c r="A28" s="68" t="s">
        <v>328</v>
      </c>
      <c r="B28" s="69" t="s">
        <v>329</v>
      </c>
      <c r="C28" s="70">
        <v>45000</v>
      </c>
      <c r="D28" s="70">
        <v>10307</v>
      </c>
      <c r="E28" s="70">
        <v>34693</v>
      </c>
      <c r="F28" s="70">
        <v>0</v>
      </c>
      <c r="G28" s="70">
        <v>34693</v>
      </c>
      <c r="H28" s="70">
        <v>34693</v>
      </c>
      <c r="I28" s="76" t="s">
        <v>630</v>
      </c>
    </row>
    <row r="29" spans="1:9" ht="15" customHeight="1" x14ac:dyDescent="0.25">
      <c r="A29" s="68" t="s">
        <v>342</v>
      </c>
      <c r="B29" s="69" t="s">
        <v>343</v>
      </c>
      <c r="C29" s="70">
        <v>25200</v>
      </c>
      <c r="D29" s="70">
        <v>25200</v>
      </c>
      <c r="E29" s="70">
        <v>-25200</v>
      </c>
      <c r="F29" s="70">
        <v>0</v>
      </c>
      <c r="G29" s="70">
        <v>-25200</v>
      </c>
      <c r="H29" s="70">
        <v>-25200</v>
      </c>
      <c r="I29" s="71" t="s">
        <v>631</v>
      </c>
    </row>
    <row r="30" spans="1:9" ht="15" customHeight="1" x14ac:dyDescent="0.25">
      <c r="A30" s="68" t="s">
        <v>346</v>
      </c>
      <c r="B30" s="69" t="s">
        <v>632</v>
      </c>
      <c r="C30" s="70">
        <v>831213</v>
      </c>
      <c r="D30" s="70">
        <v>692656</v>
      </c>
      <c r="E30" s="70">
        <v>831213</v>
      </c>
      <c r="F30" s="70">
        <v>692656</v>
      </c>
      <c r="G30" s="70">
        <v>138557</v>
      </c>
      <c r="H30" s="70">
        <v>138557</v>
      </c>
      <c r="I30" s="73" t="s">
        <v>621</v>
      </c>
    </row>
    <row r="31" spans="1:9" ht="15" customHeight="1" x14ac:dyDescent="0.25">
      <c r="A31" s="68" t="s">
        <v>347</v>
      </c>
      <c r="B31" s="69" t="s">
        <v>348</v>
      </c>
      <c r="C31" s="70">
        <v>231282</v>
      </c>
      <c r="D31" s="70">
        <v>213208</v>
      </c>
      <c r="E31" s="70">
        <v>231282</v>
      </c>
      <c r="F31" s="70">
        <v>213208</v>
      </c>
      <c r="G31" s="70">
        <v>18074</v>
      </c>
      <c r="H31" s="70">
        <v>18074</v>
      </c>
      <c r="I31" s="72" t="s">
        <v>630</v>
      </c>
    </row>
    <row r="32" spans="1:9" ht="15" customHeight="1" x14ac:dyDescent="0.25">
      <c r="A32" s="68" t="s">
        <v>372</v>
      </c>
      <c r="B32" s="69" t="s">
        <v>373</v>
      </c>
      <c r="C32" s="70">
        <v>35000</v>
      </c>
      <c r="D32" s="70">
        <v>0</v>
      </c>
      <c r="E32" s="70">
        <v>35000</v>
      </c>
      <c r="F32" s="70">
        <v>0</v>
      </c>
      <c r="G32" s="70">
        <v>35000</v>
      </c>
      <c r="H32" s="70">
        <v>35000</v>
      </c>
      <c r="I32" s="73" t="s">
        <v>633</v>
      </c>
    </row>
    <row r="33" spans="1:9" s="16" customFormat="1" ht="15" customHeight="1" x14ac:dyDescent="0.25">
      <c r="A33" s="68" t="s">
        <v>376</v>
      </c>
      <c r="B33" s="69" t="s">
        <v>377</v>
      </c>
      <c r="C33" s="70">
        <v>110000</v>
      </c>
      <c r="D33" s="70">
        <v>35000</v>
      </c>
      <c r="E33" s="70">
        <v>110000</v>
      </c>
      <c r="F33" s="70">
        <v>35000</v>
      </c>
      <c r="G33" s="70">
        <v>75000</v>
      </c>
      <c r="H33" s="70">
        <v>75000</v>
      </c>
      <c r="I33" s="73" t="s">
        <v>633</v>
      </c>
    </row>
    <row r="34" spans="1:9" ht="15" customHeight="1" x14ac:dyDescent="0.25">
      <c r="A34" s="68" t="s">
        <v>382</v>
      </c>
      <c r="B34" s="69" t="s">
        <v>383</v>
      </c>
      <c r="C34" s="70">
        <v>75000</v>
      </c>
      <c r="D34" s="70">
        <v>0</v>
      </c>
      <c r="E34" s="70">
        <v>75000</v>
      </c>
      <c r="F34" s="70">
        <v>0</v>
      </c>
      <c r="G34" s="70">
        <v>75000</v>
      </c>
      <c r="H34" s="70">
        <v>75000</v>
      </c>
      <c r="I34" s="73" t="s">
        <v>633</v>
      </c>
    </row>
    <row r="35" spans="1:9" ht="15" customHeight="1" x14ac:dyDescent="0.25">
      <c r="A35" s="68" t="s">
        <v>386</v>
      </c>
      <c r="B35" s="73" t="s">
        <v>387</v>
      </c>
      <c r="C35" s="70">
        <v>148800</v>
      </c>
      <c r="D35" s="70">
        <v>135943</v>
      </c>
      <c r="E35" s="70">
        <v>148800</v>
      </c>
      <c r="F35" s="70">
        <v>135943</v>
      </c>
      <c r="G35" s="70">
        <v>12857</v>
      </c>
      <c r="H35" s="70">
        <v>12857</v>
      </c>
      <c r="I35" s="72" t="s">
        <v>630</v>
      </c>
    </row>
    <row r="36" spans="1:9" ht="15" customHeight="1" x14ac:dyDescent="0.25">
      <c r="A36" s="68" t="s">
        <v>408</v>
      </c>
      <c r="B36" s="76" t="s">
        <v>409</v>
      </c>
      <c r="C36" s="70"/>
      <c r="D36" s="70"/>
      <c r="E36" s="70">
        <v>68500</v>
      </c>
      <c r="F36" s="70">
        <v>50050</v>
      </c>
      <c r="G36" s="70">
        <v>18450</v>
      </c>
      <c r="H36" s="70">
        <v>18450</v>
      </c>
      <c r="I36" s="72" t="s">
        <v>630</v>
      </c>
    </row>
    <row r="37" spans="1:9" ht="15" customHeight="1" x14ac:dyDescent="0.25">
      <c r="A37" s="68" t="s">
        <v>410</v>
      </c>
      <c r="B37" s="73" t="s">
        <v>411</v>
      </c>
      <c r="C37" s="70">
        <v>822200</v>
      </c>
      <c r="D37" s="70">
        <v>746879</v>
      </c>
      <c r="E37" s="70">
        <v>822200</v>
      </c>
      <c r="F37" s="70">
        <v>746879</v>
      </c>
      <c r="G37" s="70">
        <v>75321</v>
      </c>
      <c r="H37" s="70">
        <v>75321</v>
      </c>
      <c r="I37" s="73" t="s">
        <v>630</v>
      </c>
    </row>
    <row r="38" spans="1:9" ht="15" customHeight="1" x14ac:dyDescent="0.25">
      <c r="A38" s="68" t="s">
        <v>412</v>
      </c>
      <c r="B38" s="73" t="s">
        <v>634</v>
      </c>
      <c r="C38" s="70">
        <v>355563</v>
      </c>
      <c r="D38" s="70">
        <v>301886</v>
      </c>
      <c r="E38" s="70">
        <v>355563</v>
      </c>
      <c r="F38" s="70">
        <v>301886</v>
      </c>
      <c r="G38" s="70">
        <v>53677</v>
      </c>
      <c r="H38" s="70">
        <v>53677</v>
      </c>
      <c r="I38" s="73" t="s">
        <v>630</v>
      </c>
    </row>
    <row r="39" spans="1:9" ht="21" customHeight="1" x14ac:dyDescent="0.25">
      <c r="A39" s="145"/>
      <c r="B39" s="145" t="s">
        <v>601</v>
      </c>
      <c r="C39" s="146">
        <v>112333265</v>
      </c>
      <c r="D39" s="146">
        <v>108622841</v>
      </c>
      <c r="E39" s="146">
        <v>43350599</v>
      </c>
      <c r="F39" s="146">
        <v>41924363</v>
      </c>
      <c r="G39" s="146">
        <v>1426237</v>
      </c>
      <c r="H39" s="146">
        <v>1426257</v>
      </c>
      <c r="I39" s="145"/>
    </row>
    <row r="40" spans="1:9" ht="15" customHeight="1" x14ac:dyDescent="0.25">
      <c r="A40" s="19"/>
      <c r="B40" s="19"/>
      <c r="C40" s="19"/>
      <c r="D40" s="19"/>
      <c r="E40" s="20"/>
      <c r="F40" s="20"/>
      <c r="G40" s="20"/>
      <c r="H40" s="20"/>
      <c r="I40" s="19"/>
    </row>
    <row r="41" spans="1:9" ht="15" customHeight="1" x14ac:dyDescent="0.25">
      <c r="A41" s="19"/>
      <c r="B41" s="19"/>
      <c r="C41" s="19"/>
      <c r="D41" s="19"/>
      <c r="E41" s="20"/>
      <c r="F41" s="20"/>
      <c r="G41" s="20"/>
      <c r="H41" s="20"/>
      <c r="I41" s="19"/>
    </row>
    <row r="42" spans="1:9" ht="15" customHeight="1" x14ac:dyDescent="0.25">
      <c r="A42" s="17"/>
      <c r="B42" s="17"/>
      <c r="C42" s="17"/>
      <c r="D42" s="17"/>
      <c r="E42" s="18"/>
      <c r="F42" s="18"/>
      <c r="G42" s="18"/>
      <c r="H42" s="18"/>
      <c r="I42" s="17"/>
    </row>
    <row r="43" spans="1:9" ht="15" customHeight="1" x14ac:dyDescent="0.25">
      <c r="A43" s="21" t="s">
        <v>607</v>
      </c>
      <c r="B43" s="21"/>
      <c r="C43" s="16"/>
      <c r="D43" s="16"/>
      <c r="E43" s="16"/>
      <c r="F43" s="16"/>
      <c r="G43" s="16"/>
      <c r="H43" s="16"/>
      <c r="I43" s="16"/>
    </row>
    <row r="44" spans="1:9" s="16" customFormat="1" ht="15" customHeight="1" x14ac:dyDescent="0.25">
      <c r="A44" s="21"/>
      <c r="B44" s="21"/>
    </row>
    <row r="45" spans="1:9" ht="15" customHeight="1" x14ac:dyDescent="0.25">
      <c r="A45" s="22" t="s">
        <v>602</v>
      </c>
      <c r="B45" s="21"/>
      <c r="C45" s="16"/>
      <c r="D45" s="16"/>
      <c r="E45" s="16"/>
      <c r="F45" s="16"/>
      <c r="G45" s="16"/>
      <c r="H45" s="16"/>
      <c r="I45" s="16"/>
    </row>
    <row r="46" spans="1:9" ht="15" customHeight="1" x14ac:dyDescent="0.25"/>
    <row r="47" spans="1:9" ht="15" customHeight="1" x14ac:dyDescent="0.25">
      <c r="A47" s="129"/>
      <c r="B47" s="160" t="s">
        <v>239</v>
      </c>
      <c r="C47" s="127" t="s">
        <v>2</v>
      </c>
      <c r="D47" s="130" t="s">
        <v>3</v>
      </c>
      <c r="E47" s="157" t="s">
        <v>762</v>
      </c>
      <c r="F47" s="157" t="s">
        <v>761</v>
      </c>
      <c r="G47" s="157" t="s">
        <v>758</v>
      </c>
      <c r="H47" s="157" t="s">
        <v>756</v>
      </c>
      <c r="I47" s="105" t="s">
        <v>603</v>
      </c>
    </row>
    <row r="48" spans="1:9" ht="15" customHeight="1" x14ac:dyDescent="0.25">
      <c r="A48" s="131"/>
      <c r="B48" s="163"/>
      <c r="C48" s="96"/>
      <c r="D48" s="132"/>
      <c r="E48" s="158" t="s">
        <v>605</v>
      </c>
      <c r="F48" s="158"/>
      <c r="G48" s="158"/>
      <c r="H48" s="158"/>
      <c r="I48" s="106" t="s">
        <v>604</v>
      </c>
    </row>
    <row r="49" spans="1:9" ht="15" customHeight="1" x14ac:dyDescent="0.25">
      <c r="A49" s="131"/>
      <c r="B49" s="164"/>
      <c r="C49" s="96"/>
      <c r="D49" s="132"/>
      <c r="E49" s="159">
        <v>311212</v>
      </c>
      <c r="F49" s="159"/>
      <c r="G49" s="159"/>
      <c r="H49" s="159">
        <v>2012</v>
      </c>
      <c r="I49" s="102"/>
    </row>
    <row r="50" spans="1:9" ht="30" customHeight="1" x14ac:dyDescent="0.25">
      <c r="A50" s="68" t="s">
        <v>240</v>
      </c>
      <c r="B50" s="73" t="s">
        <v>241</v>
      </c>
      <c r="C50" s="70">
        <v>27000000</v>
      </c>
      <c r="D50" s="70">
        <v>24603941</v>
      </c>
      <c r="E50" s="70">
        <v>27000000</v>
      </c>
      <c r="F50" s="70">
        <v>24603941</v>
      </c>
      <c r="G50" s="70">
        <v>4941808</v>
      </c>
      <c r="H50" s="70">
        <v>2545749</v>
      </c>
      <c r="I50" s="77" t="s">
        <v>635</v>
      </c>
    </row>
    <row r="51" spans="1:9" ht="15" customHeight="1" x14ac:dyDescent="0.25">
      <c r="A51" s="68" t="s">
        <v>246</v>
      </c>
      <c r="B51" s="69" t="s">
        <v>247</v>
      </c>
      <c r="C51" s="70">
        <v>1000000</v>
      </c>
      <c r="D51" s="70">
        <v>995936</v>
      </c>
      <c r="E51" s="70">
        <v>1000000</v>
      </c>
      <c r="F51" s="70">
        <v>995936</v>
      </c>
      <c r="G51" s="70">
        <v>421153</v>
      </c>
      <c r="H51" s="70">
        <v>417089</v>
      </c>
      <c r="I51" s="73"/>
    </row>
    <row r="52" spans="1:9" ht="15" customHeight="1" x14ac:dyDescent="0.25">
      <c r="A52" s="68" t="s">
        <v>250</v>
      </c>
      <c r="B52" s="69" t="s">
        <v>251</v>
      </c>
      <c r="C52" s="70">
        <v>2416208</v>
      </c>
      <c r="D52" s="70">
        <v>2275316</v>
      </c>
      <c r="E52" s="70">
        <v>2416208</v>
      </c>
      <c r="F52" s="70">
        <v>2275316</v>
      </c>
      <c r="G52" s="70">
        <v>431623</v>
      </c>
      <c r="H52" s="70">
        <v>290732</v>
      </c>
      <c r="I52" s="73" t="s">
        <v>753</v>
      </c>
    </row>
    <row r="53" spans="1:9" ht="15" customHeight="1" x14ac:dyDescent="0.25">
      <c r="A53" s="68" t="s">
        <v>252</v>
      </c>
      <c r="B53" s="69" t="s">
        <v>636</v>
      </c>
      <c r="C53" s="70">
        <v>300000</v>
      </c>
      <c r="D53" s="70">
        <v>300221</v>
      </c>
      <c r="E53" s="70">
        <v>300000</v>
      </c>
      <c r="F53" s="70">
        <v>300221</v>
      </c>
      <c r="G53" s="70">
        <v>201053</v>
      </c>
      <c r="H53" s="70">
        <v>201053</v>
      </c>
      <c r="I53" s="73"/>
    </row>
    <row r="54" spans="1:9" ht="15" customHeight="1" x14ac:dyDescent="0.25">
      <c r="A54" s="68" t="s">
        <v>253</v>
      </c>
      <c r="B54" s="69" t="s">
        <v>254</v>
      </c>
      <c r="C54" s="70">
        <v>70000</v>
      </c>
      <c r="D54" s="70">
        <v>70000</v>
      </c>
      <c r="E54" s="70">
        <v>70000</v>
      </c>
      <c r="F54" s="70">
        <v>70000</v>
      </c>
      <c r="G54" s="70">
        <v>70000</v>
      </c>
      <c r="H54" s="70">
        <v>70000</v>
      </c>
      <c r="I54" s="73"/>
    </row>
    <row r="55" spans="1:9" ht="15" customHeight="1" x14ac:dyDescent="0.25">
      <c r="A55" s="68" t="s">
        <v>255</v>
      </c>
      <c r="B55" s="69" t="s">
        <v>256</v>
      </c>
      <c r="C55" s="70">
        <v>192165</v>
      </c>
      <c r="D55" s="70">
        <v>176112</v>
      </c>
      <c r="E55" s="70">
        <v>192165</v>
      </c>
      <c r="F55" s="70">
        <v>176112</v>
      </c>
      <c r="G55" s="70">
        <v>37693</v>
      </c>
      <c r="H55" s="70">
        <v>37693</v>
      </c>
      <c r="I55" s="73"/>
    </row>
    <row r="56" spans="1:9" ht="15" customHeight="1" x14ac:dyDescent="0.25">
      <c r="A56" s="68" t="s">
        <v>260</v>
      </c>
      <c r="B56" s="69" t="s">
        <v>261</v>
      </c>
      <c r="C56" s="70">
        <v>103885</v>
      </c>
      <c r="D56" s="70">
        <v>103885</v>
      </c>
      <c r="E56" s="70">
        <v>103885</v>
      </c>
      <c r="F56" s="70">
        <v>103885</v>
      </c>
      <c r="G56" s="70">
        <v>72179</v>
      </c>
      <c r="H56" s="70">
        <v>72179</v>
      </c>
      <c r="I56" s="73"/>
    </row>
    <row r="57" spans="1:9" ht="15" customHeight="1" x14ac:dyDescent="0.25">
      <c r="A57" s="68" t="s">
        <v>263</v>
      </c>
      <c r="B57" s="69" t="s">
        <v>264</v>
      </c>
      <c r="C57" s="70">
        <v>1141000</v>
      </c>
      <c r="D57" s="70">
        <v>1146665</v>
      </c>
      <c r="E57" s="70">
        <v>1141000</v>
      </c>
      <c r="F57" s="70">
        <v>1146665</v>
      </c>
      <c r="G57" s="70">
        <v>1141000</v>
      </c>
      <c r="H57" s="70">
        <v>1146665</v>
      </c>
      <c r="I57" s="73"/>
    </row>
    <row r="58" spans="1:9" s="16" customFormat="1" ht="15" customHeight="1" x14ac:dyDescent="0.25">
      <c r="A58" s="68" t="s">
        <v>267</v>
      </c>
      <c r="B58" s="69" t="s">
        <v>268</v>
      </c>
      <c r="C58" s="70">
        <v>434438</v>
      </c>
      <c r="D58" s="70">
        <v>434438</v>
      </c>
      <c r="E58" s="70">
        <v>434438</v>
      </c>
      <c r="F58" s="70">
        <v>434438</v>
      </c>
      <c r="G58" s="70">
        <v>434438</v>
      </c>
      <c r="H58" s="70">
        <v>434438</v>
      </c>
      <c r="I58" s="73"/>
    </row>
    <row r="59" spans="1:9" s="16" customFormat="1" ht="15" customHeight="1" x14ac:dyDescent="0.25">
      <c r="A59" s="68" t="s">
        <v>269</v>
      </c>
      <c r="B59" s="69" t="s">
        <v>270</v>
      </c>
      <c r="C59" s="70">
        <v>51050</v>
      </c>
      <c r="D59" s="70">
        <v>51050</v>
      </c>
      <c r="E59" s="70">
        <v>51050</v>
      </c>
      <c r="F59" s="70">
        <v>51050</v>
      </c>
      <c r="G59" s="70">
        <v>51050</v>
      </c>
      <c r="H59" s="70">
        <v>51050</v>
      </c>
      <c r="I59" s="73"/>
    </row>
    <row r="60" spans="1:9" ht="15" customHeight="1" x14ac:dyDescent="0.25">
      <c r="A60" s="68" t="s">
        <v>271</v>
      </c>
      <c r="B60" s="69" t="s">
        <v>272</v>
      </c>
      <c r="C60" s="70">
        <v>39444</v>
      </c>
      <c r="D60" s="70">
        <v>39050</v>
      </c>
      <c r="E60" s="70">
        <v>39444</v>
      </c>
      <c r="F60" s="70">
        <v>39050</v>
      </c>
      <c r="G60" s="70">
        <v>39444</v>
      </c>
      <c r="H60" s="70">
        <v>39050</v>
      </c>
      <c r="I60" s="73"/>
    </row>
    <row r="61" spans="1:9" ht="15" customHeight="1" x14ac:dyDescent="0.25">
      <c r="A61" s="68" t="s">
        <v>275</v>
      </c>
      <c r="B61" s="69" t="s">
        <v>276</v>
      </c>
      <c r="C61" s="70">
        <v>33018</v>
      </c>
      <c r="D61" s="70">
        <v>33018</v>
      </c>
      <c r="E61" s="70">
        <v>33018</v>
      </c>
      <c r="F61" s="70">
        <v>33018</v>
      </c>
      <c r="G61" s="70">
        <v>33018</v>
      </c>
      <c r="H61" s="70">
        <v>33018</v>
      </c>
      <c r="I61" s="73"/>
    </row>
    <row r="62" spans="1:9" ht="15" customHeight="1" x14ac:dyDescent="0.25">
      <c r="A62" s="68" t="s">
        <v>277</v>
      </c>
      <c r="B62" s="69" t="s">
        <v>278</v>
      </c>
      <c r="C62" s="70">
        <v>1050</v>
      </c>
      <c r="D62" s="70">
        <v>1050</v>
      </c>
      <c r="E62" s="70">
        <v>1050</v>
      </c>
      <c r="F62" s="70">
        <v>1050</v>
      </c>
      <c r="G62" s="70">
        <v>1050</v>
      </c>
      <c r="H62" s="70">
        <v>1050</v>
      </c>
      <c r="I62" s="73"/>
    </row>
    <row r="63" spans="1:9" s="16" customFormat="1" ht="15" customHeight="1" x14ac:dyDescent="0.25">
      <c r="A63" s="68" t="s">
        <v>281</v>
      </c>
      <c r="B63" s="69" t="s">
        <v>282</v>
      </c>
      <c r="C63" s="70">
        <v>215540</v>
      </c>
      <c r="D63" s="70">
        <v>215540</v>
      </c>
      <c r="E63" s="70">
        <v>215540</v>
      </c>
      <c r="F63" s="70">
        <v>215540</v>
      </c>
      <c r="G63" s="70">
        <v>215540</v>
      </c>
      <c r="H63" s="70">
        <v>215540</v>
      </c>
      <c r="I63" s="73"/>
    </row>
    <row r="64" spans="1:9" s="16" customFormat="1" ht="15" customHeight="1" x14ac:dyDescent="0.25">
      <c r="A64" s="68" t="s">
        <v>285</v>
      </c>
      <c r="B64" s="69" t="s">
        <v>286</v>
      </c>
      <c r="C64" s="70">
        <v>280000</v>
      </c>
      <c r="D64" s="70">
        <v>280000</v>
      </c>
      <c r="E64" s="70">
        <v>280000</v>
      </c>
      <c r="F64" s="70">
        <v>280000</v>
      </c>
      <c r="G64" s="70">
        <v>280000</v>
      </c>
      <c r="H64" s="70">
        <v>280000</v>
      </c>
      <c r="I64" s="73"/>
    </row>
    <row r="65" spans="1:9" ht="15" customHeight="1" x14ac:dyDescent="0.25">
      <c r="A65" s="68" t="s">
        <v>287</v>
      </c>
      <c r="B65" s="69" t="s">
        <v>288</v>
      </c>
      <c r="C65" s="70">
        <v>160000</v>
      </c>
      <c r="D65" s="70">
        <v>160000</v>
      </c>
      <c r="E65" s="70">
        <v>160000</v>
      </c>
      <c r="F65" s="70">
        <v>160000</v>
      </c>
      <c r="G65" s="70">
        <v>160000</v>
      </c>
      <c r="H65" s="70">
        <v>160000</v>
      </c>
      <c r="I65" s="73"/>
    </row>
    <row r="66" spans="1:9" ht="15" customHeight="1" x14ac:dyDescent="0.25">
      <c r="A66" s="68" t="s">
        <v>289</v>
      </c>
      <c r="B66" s="69" t="s">
        <v>290</v>
      </c>
      <c r="C66" s="70">
        <v>1106089</v>
      </c>
      <c r="D66" s="70">
        <v>1107927</v>
      </c>
      <c r="E66" s="70">
        <v>1106089</v>
      </c>
      <c r="F66" s="70">
        <v>1107927</v>
      </c>
      <c r="G66" s="70">
        <v>1106089</v>
      </c>
      <c r="H66" s="70">
        <v>1107927</v>
      </c>
      <c r="I66" s="73"/>
    </row>
    <row r="67" spans="1:9" ht="15" customHeight="1" x14ac:dyDescent="0.25">
      <c r="A67" s="68" t="s">
        <v>295</v>
      </c>
      <c r="B67" s="69" t="s">
        <v>296</v>
      </c>
      <c r="C67" s="70">
        <v>-270000</v>
      </c>
      <c r="D67" s="70">
        <v>-270000</v>
      </c>
      <c r="E67" s="70">
        <v>-270000</v>
      </c>
      <c r="F67" s="70">
        <v>-270000</v>
      </c>
      <c r="G67" s="70">
        <v>-270000</v>
      </c>
      <c r="H67" s="70">
        <v>-270000</v>
      </c>
      <c r="I67" s="73"/>
    </row>
    <row r="68" spans="1:9" ht="15" customHeight="1" x14ac:dyDescent="0.25">
      <c r="A68" s="68" t="s">
        <v>297</v>
      </c>
      <c r="B68" s="69" t="s">
        <v>298</v>
      </c>
      <c r="C68" s="70">
        <v>-162000</v>
      </c>
      <c r="D68" s="70">
        <v>-162000</v>
      </c>
      <c r="E68" s="70">
        <v>-162000</v>
      </c>
      <c r="F68" s="70">
        <v>-162000</v>
      </c>
      <c r="G68" s="70">
        <v>-162000</v>
      </c>
      <c r="H68" s="70">
        <v>-162000</v>
      </c>
      <c r="I68" s="73"/>
    </row>
    <row r="69" spans="1:9" ht="15" customHeight="1" x14ac:dyDescent="0.25">
      <c r="A69" s="68" t="s">
        <v>301</v>
      </c>
      <c r="B69" s="69" t="s">
        <v>302</v>
      </c>
      <c r="C69" s="70">
        <v>50000</v>
      </c>
      <c r="D69" s="70">
        <v>50000</v>
      </c>
      <c r="E69" s="70">
        <v>50000</v>
      </c>
      <c r="F69" s="70">
        <v>50000</v>
      </c>
      <c r="G69" s="70">
        <v>50000</v>
      </c>
      <c r="H69" s="70">
        <v>50000</v>
      </c>
      <c r="I69" s="73"/>
    </row>
    <row r="70" spans="1:9" ht="15" customHeight="1" x14ac:dyDescent="0.25">
      <c r="A70" s="68" t="s">
        <v>303</v>
      </c>
      <c r="B70" s="69" t="s">
        <v>304</v>
      </c>
      <c r="C70" s="70">
        <v>26000</v>
      </c>
      <c r="D70" s="70">
        <v>26000</v>
      </c>
      <c r="E70" s="70">
        <v>26000</v>
      </c>
      <c r="F70" s="70">
        <v>26000</v>
      </c>
      <c r="G70" s="70">
        <v>26000</v>
      </c>
      <c r="H70" s="70">
        <v>26000</v>
      </c>
      <c r="I70" s="73"/>
    </row>
    <row r="71" spans="1:9" s="16" customFormat="1" ht="15" customHeight="1" x14ac:dyDescent="0.25">
      <c r="A71" s="68" t="s">
        <v>305</v>
      </c>
      <c r="B71" s="69" t="s">
        <v>306</v>
      </c>
      <c r="C71" s="70">
        <v>92069</v>
      </c>
      <c r="D71" s="70">
        <v>92069</v>
      </c>
      <c r="E71" s="70">
        <v>92069</v>
      </c>
      <c r="F71" s="70">
        <v>92069</v>
      </c>
      <c r="G71" s="70">
        <v>92069</v>
      </c>
      <c r="H71" s="70">
        <v>92069</v>
      </c>
      <c r="I71" s="73"/>
    </row>
    <row r="72" spans="1:9" ht="15" customHeight="1" x14ac:dyDescent="0.25">
      <c r="A72" s="68" t="s">
        <v>307</v>
      </c>
      <c r="B72" s="69" t="s">
        <v>308</v>
      </c>
      <c r="C72" s="70">
        <v>62000</v>
      </c>
      <c r="D72" s="70">
        <v>75577</v>
      </c>
      <c r="E72" s="70">
        <v>62000</v>
      </c>
      <c r="F72" s="70">
        <v>75577</v>
      </c>
      <c r="G72" s="70">
        <v>62000</v>
      </c>
      <c r="H72" s="70">
        <v>75577</v>
      </c>
      <c r="I72" s="73"/>
    </row>
    <row r="73" spans="1:9" ht="15" customHeight="1" x14ac:dyDescent="0.25">
      <c r="A73" s="68" t="s">
        <v>309</v>
      </c>
      <c r="B73" s="69" t="s">
        <v>310</v>
      </c>
      <c r="C73" s="70">
        <v>35831</v>
      </c>
      <c r="D73" s="70">
        <v>35831</v>
      </c>
      <c r="E73" s="70">
        <v>35831</v>
      </c>
      <c r="F73" s="70">
        <v>35831</v>
      </c>
      <c r="G73" s="70">
        <v>35831</v>
      </c>
      <c r="H73" s="70">
        <v>35831</v>
      </c>
      <c r="I73" s="73"/>
    </row>
    <row r="74" spans="1:9" ht="15" customHeight="1" x14ac:dyDescent="0.25">
      <c r="A74" s="68" t="s">
        <v>311</v>
      </c>
      <c r="B74" s="69" t="s">
        <v>312</v>
      </c>
      <c r="C74" s="70">
        <v>75000</v>
      </c>
      <c r="D74" s="70">
        <v>75000</v>
      </c>
      <c r="E74" s="70">
        <v>75000</v>
      </c>
      <c r="F74" s="70">
        <v>75000</v>
      </c>
      <c r="G74" s="70">
        <v>75000</v>
      </c>
      <c r="H74" s="70">
        <v>75000</v>
      </c>
      <c r="I74" s="73"/>
    </row>
    <row r="75" spans="1:9" ht="30" customHeight="1" x14ac:dyDescent="0.25">
      <c r="A75" s="68" t="s">
        <v>318</v>
      </c>
      <c r="B75" s="69" t="s">
        <v>637</v>
      </c>
      <c r="C75" s="70">
        <v>80000</v>
      </c>
      <c r="D75" s="70">
        <v>84694</v>
      </c>
      <c r="E75" s="70">
        <v>80000</v>
      </c>
      <c r="F75" s="70">
        <v>84694</v>
      </c>
      <c r="G75" s="70">
        <v>80000</v>
      </c>
      <c r="H75" s="70">
        <v>84694</v>
      </c>
      <c r="I75" s="73"/>
    </row>
    <row r="76" spans="1:9" ht="15" customHeight="1" x14ac:dyDescent="0.25">
      <c r="A76" s="68" t="s">
        <v>321</v>
      </c>
      <c r="B76" s="67" t="s">
        <v>754</v>
      </c>
      <c r="C76" s="70">
        <v>60000</v>
      </c>
      <c r="D76" s="70">
        <v>49200</v>
      </c>
      <c r="E76" s="70">
        <v>60000</v>
      </c>
      <c r="F76" s="70">
        <v>49200</v>
      </c>
      <c r="G76" s="70">
        <v>60000</v>
      </c>
      <c r="H76" s="70">
        <v>49200</v>
      </c>
      <c r="I76" s="73"/>
    </row>
    <row r="77" spans="1:9" ht="15" customHeight="1" x14ac:dyDescent="0.25">
      <c r="A77" s="68" t="s">
        <v>330</v>
      </c>
      <c r="B77" s="69" t="s">
        <v>331</v>
      </c>
      <c r="C77" s="70">
        <v>162633</v>
      </c>
      <c r="D77" s="70">
        <v>162633</v>
      </c>
      <c r="E77" s="70">
        <v>162633</v>
      </c>
      <c r="F77" s="70">
        <v>162633</v>
      </c>
      <c r="G77" s="70">
        <v>133096</v>
      </c>
      <c r="H77" s="70">
        <v>133096</v>
      </c>
      <c r="I77" s="73"/>
    </row>
    <row r="78" spans="1:9" ht="15" customHeight="1" x14ac:dyDescent="0.25">
      <c r="A78" s="68" t="s">
        <v>332</v>
      </c>
      <c r="B78" s="69" t="s">
        <v>333</v>
      </c>
      <c r="C78" s="70">
        <v>25307</v>
      </c>
      <c r="D78" s="70">
        <v>25307</v>
      </c>
      <c r="E78" s="70">
        <v>25307</v>
      </c>
      <c r="F78" s="70">
        <v>25307</v>
      </c>
      <c r="G78" s="70">
        <v>10660</v>
      </c>
      <c r="H78" s="70">
        <v>10660</v>
      </c>
      <c r="I78" s="73"/>
    </row>
    <row r="79" spans="1:9" ht="15" customHeight="1" x14ac:dyDescent="0.25">
      <c r="A79" s="68" t="s">
        <v>334</v>
      </c>
      <c r="B79" s="69" t="s">
        <v>335</v>
      </c>
      <c r="C79" s="70">
        <v>58000</v>
      </c>
      <c r="D79" s="70">
        <v>57700</v>
      </c>
      <c r="E79" s="70">
        <v>58000</v>
      </c>
      <c r="F79" s="70">
        <v>57700</v>
      </c>
      <c r="G79" s="70">
        <v>28987</v>
      </c>
      <c r="H79" s="70">
        <v>28687</v>
      </c>
      <c r="I79" s="73"/>
    </row>
    <row r="80" spans="1:9" ht="15" customHeight="1" x14ac:dyDescent="0.25">
      <c r="A80" s="68" t="s">
        <v>336</v>
      </c>
      <c r="B80" s="69" t="s">
        <v>337</v>
      </c>
      <c r="C80" s="70">
        <v>108000</v>
      </c>
      <c r="D80" s="70">
        <v>107999</v>
      </c>
      <c r="E80" s="70">
        <v>108000</v>
      </c>
      <c r="F80" s="70">
        <v>107999</v>
      </c>
      <c r="G80" s="70">
        <v>67152</v>
      </c>
      <c r="H80" s="70">
        <v>67152</v>
      </c>
      <c r="I80" s="73"/>
    </row>
    <row r="81" spans="1:9" ht="15" customHeight="1" x14ac:dyDescent="0.25">
      <c r="A81" s="68" t="s">
        <v>338</v>
      </c>
      <c r="B81" s="69" t="s">
        <v>339</v>
      </c>
      <c r="C81" s="70">
        <v>34381</v>
      </c>
      <c r="D81" s="70">
        <v>34382</v>
      </c>
      <c r="E81" s="70">
        <v>34381</v>
      </c>
      <c r="F81" s="70">
        <v>34382</v>
      </c>
      <c r="G81" s="70">
        <v>20037</v>
      </c>
      <c r="H81" s="70">
        <v>20037</v>
      </c>
      <c r="I81" s="73"/>
    </row>
    <row r="82" spans="1:9" ht="15" customHeight="1" x14ac:dyDescent="0.25">
      <c r="A82" s="68" t="s">
        <v>340</v>
      </c>
      <c r="B82" s="69" t="s">
        <v>341</v>
      </c>
      <c r="C82" s="70">
        <v>25000</v>
      </c>
      <c r="D82" s="70">
        <v>25000</v>
      </c>
      <c r="E82" s="70">
        <v>25000</v>
      </c>
      <c r="F82" s="70">
        <v>25000</v>
      </c>
      <c r="G82" s="70">
        <v>25000</v>
      </c>
      <c r="H82" s="70">
        <v>25000</v>
      </c>
      <c r="I82" s="73"/>
    </row>
    <row r="83" spans="1:9" ht="15" customHeight="1" x14ac:dyDescent="0.25">
      <c r="A83" s="78" t="s">
        <v>344</v>
      </c>
      <c r="B83" s="79" t="s">
        <v>345</v>
      </c>
      <c r="C83" s="75">
        <v>147286</v>
      </c>
      <c r="D83" s="75">
        <v>147285</v>
      </c>
      <c r="E83" s="75">
        <v>145860</v>
      </c>
      <c r="F83" s="75">
        <v>145860</v>
      </c>
      <c r="G83" s="75">
        <v>145860</v>
      </c>
      <c r="H83" s="75">
        <v>145860</v>
      </c>
      <c r="I83" s="73"/>
    </row>
    <row r="84" spans="1:9" ht="15" customHeight="1" x14ac:dyDescent="0.25">
      <c r="A84" s="68" t="s">
        <v>349</v>
      </c>
      <c r="B84" s="69" t="s">
        <v>350</v>
      </c>
      <c r="C84" s="70">
        <v>90000</v>
      </c>
      <c r="D84" s="70">
        <v>90000</v>
      </c>
      <c r="E84" s="70">
        <v>90000</v>
      </c>
      <c r="F84" s="70">
        <v>90000</v>
      </c>
      <c r="G84" s="70">
        <v>90000</v>
      </c>
      <c r="H84" s="70">
        <v>90000</v>
      </c>
      <c r="I84" s="73"/>
    </row>
    <row r="85" spans="1:9" ht="15" customHeight="1" x14ac:dyDescent="0.25">
      <c r="A85" s="68" t="s">
        <v>351</v>
      </c>
      <c r="B85" s="69" t="s">
        <v>352</v>
      </c>
      <c r="C85" s="70">
        <v>305619</v>
      </c>
      <c r="D85" s="70">
        <v>305619</v>
      </c>
      <c r="E85" s="70">
        <v>305619</v>
      </c>
      <c r="F85" s="70">
        <v>305619</v>
      </c>
      <c r="G85" s="70">
        <v>305619</v>
      </c>
      <c r="H85" s="70">
        <v>305619</v>
      </c>
      <c r="I85" s="73"/>
    </row>
    <row r="86" spans="1:9" ht="15" customHeight="1" x14ac:dyDescent="0.25">
      <c r="A86" s="68" t="s">
        <v>353</v>
      </c>
      <c r="B86" s="67" t="s">
        <v>755</v>
      </c>
      <c r="C86" s="70">
        <v>129778</v>
      </c>
      <c r="D86" s="70">
        <v>129778</v>
      </c>
      <c r="E86" s="70">
        <v>129778</v>
      </c>
      <c r="F86" s="70">
        <v>129778</v>
      </c>
      <c r="G86" s="70">
        <v>129778</v>
      </c>
      <c r="H86" s="70">
        <v>129778</v>
      </c>
      <c r="I86" s="73"/>
    </row>
    <row r="87" spans="1:9" ht="15" customHeight="1" x14ac:dyDescent="0.25">
      <c r="A87" s="68" t="s">
        <v>354</v>
      </c>
      <c r="B87" s="69" t="s">
        <v>355</v>
      </c>
      <c r="C87" s="70">
        <v>111869</v>
      </c>
      <c r="D87" s="70">
        <v>111869</v>
      </c>
      <c r="E87" s="70">
        <v>111869</v>
      </c>
      <c r="F87" s="70">
        <v>111869</v>
      </c>
      <c r="G87" s="70">
        <v>111869</v>
      </c>
      <c r="H87" s="70">
        <v>111869</v>
      </c>
      <c r="I87" s="73"/>
    </row>
    <row r="88" spans="1:9" ht="15" customHeight="1" x14ac:dyDescent="0.25">
      <c r="A88" s="68" t="s">
        <v>356</v>
      </c>
      <c r="B88" s="69" t="s">
        <v>357</v>
      </c>
      <c r="C88" s="70">
        <v>36327</v>
      </c>
      <c r="D88" s="70">
        <v>36327</v>
      </c>
      <c r="E88" s="70">
        <v>36327</v>
      </c>
      <c r="F88" s="70">
        <v>36327</v>
      </c>
      <c r="G88" s="70">
        <v>36327</v>
      </c>
      <c r="H88" s="70">
        <v>36327</v>
      </c>
      <c r="I88" s="73"/>
    </row>
    <row r="89" spans="1:9" ht="15" customHeight="1" x14ac:dyDescent="0.25">
      <c r="A89" s="68" t="s">
        <v>358</v>
      </c>
      <c r="B89" s="69" t="s">
        <v>359</v>
      </c>
      <c r="C89" s="70">
        <v>23000</v>
      </c>
      <c r="D89" s="70">
        <v>23000</v>
      </c>
      <c r="E89" s="70">
        <v>23000</v>
      </c>
      <c r="F89" s="70">
        <v>23000</v>
      </c>
      <c r="G89" s="70">
        <v>23000</v>
      </c>
      <c r="H89" s="70">
        <v>23000</v>
      </c>
      <c r="I89" s="73"/>
    </row>
    <row r="90" spans="1:9" ht="15" customHeight="1" x14ac:dyDescent="0.25">
      <c r="A90" s="68" t="s">
        <v>360</v>
      </c>
      <c r="B90" s="69" t="s">
        <v>361</v>
      </c>
      <c r="C90" s="70">
        <v>29850</v>
      </c>
      <c r="D90" s="70">
        <v>29850</v>
      </c>
      <c r="E90" s="70">
        <v>29850</v>
      </c>
      <c r="F90" s="70">
        <v>29850</v>
      </c>
      <c r="G90" s="70">
        <v>29850</v>
      </c>
      <c r="H90" s="70">
        <v>29850</v>
      </c>
      <c r="I90" s="73"/>
    </row>
    <row r="91" spans="1:9" ht="15" customHeight="1" x14ac:dyDescent="0.25">
      <c r="A91" s="68" t="s">
        <v>362</v>
      </c>
      <c r="B91" s="69" t="s">
        <v>363</v>
      </c>
      <c r="C91" s="70">
        <v>57374</v>
      </c>
      <c r="D91" s="70">
        <v>57374</v>
      </c>
      <c r="E91" s="70">
        <v>57374</v>
      </c>
      <c r="F91" s="70">
        <v>57374</v>
      </c>
      <c r="G91" s="70">
        <v>57374</v>
      </c>
      <c r="H91" s="70">
        <v>57374</v>
      </c>
      <c r="I91" s="73"/>
    </row>
    <row r="92" spans="1:9" ht="15" customHeight="1" x14ac:dyDescent="0.25">
      <c r="A92" s="68" t="s">
        <v>364</v>
      </c>
      <c r="B92" s="69" t="s">
        <v>365</v>
      </c>
      <c r="C92" s="70">
        <v>61189</v>
      </c>
      <c r="D92" s="70">
        <v>61189</v>
      </c>
      <c r="E92" s="70">
        <v>61189</v>
      </c>
      <c r="F92" s="70">
        <v>61189</v>
      </c>
      <c r="G92" s="70">
        <v>61189</v>
      </c>
      <c r="H92" s="70">
        <v>61189</v>
      </c>
      <c r="I92" s="73"/>
    </row>
    <row r="93" spans="1:9" ht="15" customHeight="1" x14ac:dyDescent="0.25">
      <c r="A93" s="68" t="s">
        <v>366</v>
      </c>
      <c r="B93" s="69" t="s">
        <v>367</v>
      </c>
      <c r="C93" s="70">
        <v>73986</v>
      </c>
      <c r="D93" s="70">
        <v>73986</v>
      </c>
      <c r="E93" s="70">
        <v>73986</v>
      </c>
      <c r="F93" s="70">
        <v>73986</v>
      </c>
      <c r="G93" s="70">
        <v>73986</v>
      </c>
      <c r="H93" s="70">
        <v>73986</v>
      </c>
      <c r="I93" s="73"/>
    </row>
    <row r="94" spans="1:9" s="16" customFormat="1" ht="15" customHeight="1" x14ac:dyDescent="0.25">
      <c r="A94" s="68" t="s">
        <v>368</v>
      </c>
      <c r="B94" s="69" t="s">
        <v>369</v>
      </c>
      <c r="C94" s="70">
        <v>105488</v>
      </c>
      <c r="D94" s="70">
        <v>105488</v>
      </c>
      <c r="E94" s="70">
        <v>105488</v>
      </c>
      <c r="F94" s="70">
        <v>105488</v>
      </c>
      <c r="G94" s="70">
        <v>105488</v>
      </c>
      <c r="H94" s="70">
        <v>105488</v>
      </c>
      <c r="I94" s="73"/>
    </row>
    <row r="95" spans="1:9" s="16" customFormat="1" ht="15" customHeight="1" x14ac:dyDescent="0.25">
      <c r="A95" s="68" t="s">
        <v>370</v>
      </c>
      <c r="B95" s="69" t="s">
        <v>371</v>
      </c>
      <c r="C95" s="70">
        <v>357067</v>
      </c>
      <c r="D95" s="70">
        <v>357067</v>
      </c>
      <c r="E95" s="70">
        <v>357067</v>
      </c>
      <c r="F95" s="70">
        <v>357067</v>
      </c>
      <c r="G95" s="70">
        <v>357067</v>
      </c>
      <c r="H95" s="70">
        <v>357067</v>
      </c>
      <c r="I95" s="73"/>
    </row>
    <row r="96" spans="1:9" ht="15" customHeight="1" x14ac:dyDescent="0.25">
      <c r="A96" s="68" t="s">
        <v>374</v>
      </c>
      <c r="B96" s="69" t="s">
        <v>375</v>
      </c>
      <c r="C96" s="70">
        <v>36017</v>
      </c>
      <c r="D96" s="70">
        <v>36017</v>
      </c>
      <c r="E96" s="70">
        <v>36017</v>
      </c>
      <c r="F96" s="70">
        <v>36017</v>
      </c>
      <c r="G96" s="70">
        <v>36017</v>
      </c>
      <c r="H96" s="70">
        <v>36017</v>
      </c>
      <c r="I96" s="73"/>
    </row>
    <row r="97" spans="1:9" ht="15" customHeight="1" x14ac:dyDescent="0.25">
      <c r="A97" s="68" t="s">
        <v>378</v>
      </c>
      <c r="B97" s="69" t="s">
        <v>379</v>
      </c>
      <c r="C97" s="70">
        <v>50098</v>
      </c>
      <c r="D97" s="70">
        <v>50098</v>
      </c>
      <c r="E97" s="70">
        <v>50098</v>
      </c>
      <c r="F97" s="70">
        <v>50098</v>
      </c>
      <c r="G97" s="70">
        <v>50098</v>
      </c>
      <c r="H97" s="70">
        <v>50098</v>
      </c>
      <c r="I97" s="73"/>
    </row>
    <row r="98" spans="1:9" ht="15" customHeight="1" x14ac:dyDescent="0.25">
      <c r="A98" s="68" t="s">
        <v>380</v>
      </c>
      <c r="B98" s="69" t="s">
        <v>381</v>
      </c>
      <c r="C98" s="70">
        <v>26249</v>
      </c>
      <c r="D98" s="70">
        <v>26249</v>
      </c>
      <c r="E98" s="70">
        <v>26249</v>
      </c>
      <c r="F98" s="70">
        <v>26249</v>
      </c>
      <c r="G98" s="70">
        <v>26249</v>
      </c>
      <c r="H98" s="70">
        <v>26249</v>
      </c>
      <c r="I98" s="73"/>
    </row>
    <row r="99" spans="1:9" ht="15" customHeight="1" x14ac:dyDescent="0.25">
      <c r="A99" s="68" t="s">
        <v>384</v>
      </c>
      <c r="B99" s="73" t="s">
        <v>385</v>
      </c>
      <c r="C99" s="70">
        <v>148800</v>
      </c>
      <c r="D99" s="70">
        <v>147823</v>
      </c>
      <c r="E99" s="70">
        <v>148800</v>
      </c>
      <c r="F99" s="70">
        <v>147823</v>
      </c>
      <c r="G99" s="70">
        <v>148800</v>
      </c>
      <c r="H99" s="70">
        <v>147823</v>
      </c>
      <c r="I99" s="73"/>
    </row>
    <row r="100" spans="1:9" ht="15" customHeight="1" x14ac:dyDescent="0.25">
      <c r="A100" s="68" t="s">
        <v>388</v>
      </c>
      <c r="B100" s="73" t="s">
        <v>389</v>
      </c>
      <c r="C100" s="70">
        <v>52459</v>
      </c>
      <c r="D100" s="70">
        <v>52459</v>
      </c>
      <c r="E100" s="70">
        <v>52459</v>
      </c>
      <c r="F100" s="70">
        <v>52459</v>
      </c>
      <c r="G100" s="70">
        <v>52459</v>
      </c>
      <c r="H100" s="70">
        <v>52459</v>
      </c>
      <c r="I100" s="73"/>
    </row>
    <row r="101" spans="1:9" ht="15" customHeight="1" x14ac:dyDescent="0.25">
      <c r="A101" s="68" t="s">
        <v>390</v>
      </c>
      <c r="B101" s="73" t="s">
        <v>391</v>
      </c>
      <c r="C101" s="70">
        <v>71695</v>
      </c>
      <c r="D101" s="70">
        <v>71695</v>
      </c>
      <c r="E101" s="70">
        <v>71695</v>
      </c>
      <c r="F101" s="70">
        <v>71695</v>
      </c>
      <c r="G101" s="70">
        <v>71695</v>
      </c>
      <c r="H101" s="70">
        <v>71695</v>
      </c>
      <c r="I101" s="73"/>
    </row>
    <row r="102" spans="1:9" ht="15" customHeight="1" x14ac:dyDescent="0.25">
      <c r="A102" s="68" t="s">
        <v>392</v>
      </c>
      <c r="B102" s="73" t="s">
        <v>393</v>
      </c>
      <c r="C102" s="70">
        <v>193884</v>
      </c>
      <c r="D102" s="70">
        <v>193884</v>
      </c>
      <c r="E102" s="70">
        <v>193884</v>
      </c>
      <c r="F102" s="70">
        <v>193884</v>
      </c>
      <c r="G102" s="70">
        <v>193884</v>
      </c>
      <c r="H102" s="70">
        <v>193884</v>
      </c>
      <c r="I102" s="73"/>
    </row>
    <row r="103" spans="1:9" ht="15" customHeight="1" x14ac:dyDescent="0.25">
      <c r="A103" s="68" t="s">
        <v>394</v>
      </c>
      <c r="B103" s="73" t="s">
        <v>395</v>
      </c>
      <c r="C103" s="70">
        <v>57912</v>
      </c>
      <c r="D103" s="70">
        <v>57912</v>
      </c>
      <c r="E103" s="70">
        <v>57912</v>
      </c>
      <c r="F103" s="70">
        <v>57912</v>
      </c>
      <c r="G103" s="70">
        <v>57912</v>
      </c>
      <c r="H103" s="70">
        <v>57912</v>
      </c>
      <c r="I103" s="73"/>
    </row>
    <row r="104" spans="1:9" ht="15" customHeight="1" x14ac:dyDescent="0.25">
      <c r="A104" s="68" t="s">
        <v>396</v>
      </c>
      <c r="B104" s="73" t="s">
        <v>397</v>
      </c>
      <c r="C104" s="70">
        <v>20741</v>
      </c>
      <c r="D104" s="70">
        <v>20741</v>
      </c>
      <c r="E104" s="70">
        <v>20741</v>
      </c>
      <c r="F104" s="70">
        <v>20741</v>
      </c>
      <c r="G104" s="70">
        <v>20741</v>
      </c>
      <c r="H104" s="70">
        <v>20741</v>
      </c>
      <c r="I104" s="73"/>
    </row>
    <row r="105" spans="1:9" ht="15" customHeight="1" x14ac:dyDescent="0.25">
      <c r="A105" s="68" t="s">
        <v>398</v>
      </c>
      <c r="B105" s="73" t="s">
        <v>399</v>
      </c>
      <c r="C105" s="70">
        <v>48080</v>
      </c>
      <c r="D105" s="70">
        <v>48080</v>
      </c>
      <c r="E105" s="70">
        <v>48080</v>
      </c>
      <c r="F105" s="70">
        <v>48080</v>
      </c>
      <c r="G105" s="70">
        <v>48080</v>
      </c>
      <c r="H105" s="70">
        <v>48080</v>
      </c>
      <c r="I105" s="73"/>
    </row>
    <row r="106" spans="1:9" ht="15" customHeight="1" x14ac:dyDescent="0.25">
      <c r="A106" s="68" t="s">
        <v>400</v>
      </c>
      <c r="B106" s="73" t="s">
        <v>401</v>
      </c>
      <c r="C106" s="70">
        <v>41438</v>
      </c>
      <c r="D106" s="70">
        <v>41438</v>
      </c>
      <c r="E106" s="70">
        <v>41438</v>
      </c>
      <c r="F106" s="70">
        <v>41438</v>
      </c>
      <c r="G106" s="70">
        <v>41438</v>
      </c>
      <c r="H106" s="70">
        <v>41438</v>
      </c>
      <c r="I106" s="73"/>
    </row>
    <row r="107" spans="1:9" ht="15" customHeight="1" x14ac:dyDescent="0.25">
      <c r="A107" s="68" t="s">
        <v>402</v>
      </c>
      <c r="B107" s="73" t="s">
        <v>403</v>
      </c>
      <c r="C107" s="70">
        <v>50280</v>
      </c>
      <c r="D107" s="70">
        <v>50280</v>
      </c>
      <c r="E107" s="70">
        <v>50280</v>
      </c>
      <c r="F107" s="70">
        <v>50280</v>
      </c>
      <c r="G107" s="70">
        <v>50280</v>
      </c>
      <c r="H107" s="70">
        <v>50280</v>
      </c>
      <c r="I107" s="73"/>
    </row>
    <row r="108" spans="1:9" ht="15" customHeight="1" x14ac:dyDescent="0.25">
      <c r="A108" s="68" t="s">
        <v>404</v>
      </c>
      <c r="B108" s="73" t="s">
        <v>405</v>
      </c>
      <c r="C108" s="70">
        <v>132120</v>
      </c>
      <c r="D108" s="70">
        <v>132120</v>
      </c>
      <c r="E108" s="70">
        <v>132120</v>
      </c>
      <c r="F108" s="70">
        <v>132120</v>
      </c>
      <c r="G108" s="70">
        <v>132120</v>
      </c>
      <c r="H108" s="70">
        <v>132120</v>
      </c>
      <c r="I108" s="73"/>
    </row>
    <row r="109" spans="1:9" ht="15" customHeight="1" x14ac:dyDescent="0.25">
      <c r="A109" s="68" t="s">
        <v>406</v>
      </c>
      <c r="B109" s="73" t="s">
        <v>407</v>
      </c>
      <c r="C109" s="70">
        <v>73890</v>
      </c>
      <c r="D109" s="70">
        <v>73890</v>
      </c>
      <c r="E109" s="70">
        <v>73890</v>
      </c>
      <c r="F109" s="70">
        <v>73890</v>
      </c>
      <c r="G109" s="70">
        <v>73890</v>
      </c>
      <c r="H109" s="70">
        <v>73890</v>
      </c>
      <c r="I109" s="73"/>
    </row>
    <row r="110" spans="1:9" ht="15" customHeight="1" x14ac:dyDescent="0.25">
      <c r="A110" s="68" t="s">
        <v>413</v>
      </c>
      <c r="B110" s="73" t="s">
        <v>414</v>
      </c>
      <c r="C110" s="70">
        <v>513100</v>
      </c>
      <c r="D110" s="70">
        <v>513100</v>
      </c>
      <c r="E110" s="70">
        <v>513100</v>
      </c>
      <c r="F110" s="70">
        <v>513100</v>
      </c>
      <c r="G110" s="70">
        <v>513100</v>
      </c>
      <c r="H110" s="70">
        <v>513100</v>
      </c>
      <c r="I110" s="73"/>
    </row>
    <row r="111" spans="1:9" ht="15" customHeight="1" x14ac:dyDescent="0.25">
      <c r="A111" s="68" t="s">
        <v>415</v>
      </c>
      <c r="B111" s="73" t="s">
        <v>416</v>
      </c>
      <c r="C111" s="70">
        <v>236555</v>
      </c>
      <c r="D111" s="70">
        <v>236555</v>
      </c>
      <c r="E111" s="70">
        <v>236555</v>
      </c>
      <c r="F111" s="70">
        <v>236555</v>
      </c>
      <c r="G111" s="70">
        <v>236555</v>
      </c>
      <c r="H111" s="70">
        <v>236555</v>
      </c>
      <c r="I111" s="73"/>
    </row>
    <row r="112" spans="1:9" ht="24" customHeight="1" x14ac:dyDescent="0.25">
      <c r="A112" s="145"/>
      <c r="B112" s="145" t="s">
        <v>611</v>
      </c>
      <c r="C112" s="146">
        <v>236555</v>
      </c>
      <c r="D112" s="146">
        <v>236555</v>
      </c>
      <c r="E112" s="146">
        <f>SUM(E50:E111)</f>
        <v>38286833</v>
      </c>
      <c r="F112" s="146">
        <f t="shared" ref="F112:H112" si="0">SUM(F50:F111)</f>
        <v>35743289</v>
      </c>
      <c r="G112" s="146">
        <f t="shared" si="0"/>
        <v>13251695</v>
      </c>
      <c r="H112" s="146">
        <f t="shared" si="0"/>
        <v>10723984</v>
      </c>
      <c r="I112" s="145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</sheetData>
  <mergeCells count="10">
    <mergeCell ref="H47:H49"/>
    <mergeCell ref="E5:E7"/>
    <mergeCell ref="F5:F7"/>
    <mergeCell ref="G5:G7"/>
    <mergeCell ref="H5:H7"/>
    <mergeCell ref="B5:B7"/>
    <mergeCell ref="B47:B49"/>
    <mergeCell ref="E47:E49"/>
    <mergeCell ref="F47:F49"/>
    <mergeCell ref="G47:G4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workbookViewId="0">
      <selection activeCell="B22" sqref="B22"/>
    </sheetView>
  </sheetViews>
  <sheetFormatPr defaultRowHeight="15" x14ac:dyDescent="0.25"/>
  <cols>
    <col min="1" max="1" width="0" hidden="1" customWidth="1"/>
    <col min="2" max="2" width="8.28515625" customWidth="1"/>
    <col min="3" max="3" width="44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6.7109375" customWidth="1"/>
  </cols>
  <sheetData>
    <row r="1" spans="1:10" x14ac:dyDescent="0.25">
      <c r="B1" s="13" t="s">
        <v>608</v>
      </c>
      <c r="C1" s="13"/>
    </row>
    <row r="2" spans="1:10" s="16" customFormat="1" x14ac:dyDescent="0.25">
      <c r="B2" s="21"/>
      <c r="C2" s="21"/>
    </row>
    <row r="3" spans="1:10" x14ac:dyDescent="0.25">
      <c r="B3" s="14" t="s">
        <v>601</v>
      </c>
      <c r="C3" s="13"/>
    </row>
    <row r="5" spans="1:10" x14ac:dyDescent="0.25">
      <c r="A5" s="1"/>
      <c r="B5" s="91"/>
      <c r="C5" s="160" t="s">
        <v>417</v>
      </c>
      <c r="D5" s="92" t="s">
        <v>2</v>
      </c>
      <c r="E5" s="93" t="s">
        <v>3</v>
      </c>
      <c r="F5" s="157" t="s">
        <v>758</v>
      </c>
      <c r="G5" s="157" t="s">
        <v>756</v>
      </c>
      <c r="H5" s="157" t="s">
        <v>757</v>
      </c>
      <c r="I5" s="157" t="s">
        <v>759</v>
      </c>
      <c r="J5" s="94" t="s">
        <v>599</v>
      </c>
    </row>
    <row r="6" spans="1:10" x14ac:dyDescent="0.25">
      <c r="A6" s="1"/>
      <c r="B6" s="95"/>
      <c r="C6" s="163"/>
      <c r="D6" s="96"/>
      <c r="E6" s="97"/>
      <c r="F6" s="158"/>
      <c r="G6" s="158"/>
      <c r="H6" s="158"/>
      <c r="I6" s="158" t="s">
        <v>597</v>
      </c>
      <c r="J6" s="98"/>
    </row>
    <row r="7" spans="1:10" x14ac:dyDescent="0.25">
      <c r="A7" s="1"/>
      <c r="B7" s="99"/>
      <c r="C7" s="164"/>
      <c r="D7" s="100" t="s">
        <v>120</v>
      </c>
      <c r="E7" s="101" t="s">
        <v>120</v>
      </c>
      <c r="F7" s="159"/>
      <c r="G7" s="159">
        <v>2012</v>
      </c>
      <c r="H7" s="159" t="s">
        <v>7</v>
      </c>
      <c r="I7" s="159" t="s">
        <v>598</v>
      </c>
      <c r="J7" s="102"/>
    </row>
    <row r="8" spans="1:10" x14ac:dyDescent="0.25">
      <c r="A8" s="1"/>
      <c r="B8" s="11" t="s">
        <v>420</v>
      </c>
      <c r="C8" s="8" t="s">
        <v>421</v>
      </c>
      <c r="D8" s="7">
        <v>1500000</v>
      </c>
      <c r="E8" s="7">
        <v>0</v>
      </c>
      <c r="F8" s="7">
        <v>1500000</v>
      </c>
      <c r="G8" s="7">
        <v>0</v>
      </c>
      <c r="H8" s="7">
        <f t="shared" ref="H8:H14" si="0">SUM(F8-G8)</f>
        <v>1500000</v>
      </c>
      <c r="I8" s="34" t="s">
        <v>683</v>
      </c>
      <c r="J8" s="8" t="s">
        <v>684</v>
      </c>
    </row>
    <row r="9" spans="1:10" x14ac:dyDescent="0.25">
      <c r="A9" s="1"/>
      <c r="B9" s="11" t="s">
        <v>422</v>
      </c>
      <c r="C9" s="8" t="s">
        <v>423</v>
      </c>
      <c r="D9" s="7">
        <v>1574167</v>
      </c>
      <c r="E9" s="7">
        <v>10117.950000000001</v>
      </c>
      <c r="F9" s="7">
        <v>1574167</v>
      </c>
      <c r="G9" s="7">
        <v>10117.950000000001</v>
      </c>
      <c r="H9" s="7">
        <f t="shared" si="0"/>
        <v>1564049.05</v>
      </c>
      <c r="I9" s="34" t="s">
        <v>683</v>
      </c>
      <c r="J9" s="8" t="s">
        <v>685</v>
      </c>
    </row>
    <row r="10" spans="1:10" x14ac:dyDescent="0.25">
      <c r="A10" s="1"/>
      <c r="B10" s="11" t="s">
        <v>424</v>
      </c>
      <c r="C10" s="8" t="s">
        <v>425</v>
      </c>
      <c r="D10" s="7">
        <v>290000</v>
      </c>
      <c r="E10" s="7">
        <v>279415.5</v>
      </c>
      <c r="F10" s="7">
        <v>290000</v>
      </c>
      <c r="G10" s="7">
        <v>279415.5</v>
      </c>
      <c r="H10" s="7">
        <f t="shared" si="0"/>
        <v>10584.5</v>
      </c>
      <c r="I10" s="34" t="s">
        <v>683</v>
      </c>
      <c r="J10" s="8" t="s">
        <v>686</v>
      </c>
    </row>
    <row r="11" spans="1:10" x14ac:dyDescent="0.25">
      <c r="A11" s="1"/>
      <c r="B11" s="10" t="s">
        <v>428</v>
      </c>
      <c r="C11" s="8" t="s">
        <v>429</v>
      </c>
      <c r="D11" s="7">
        <v>1115404</v>
      </c>
      <c r="E11" s="7">
        <v>1003935.91</v>
      </c>
      <c r="F11" s="7">
        <v>295734</v>
      </c>
      <c r="G11" s="7">
        <v>184310.91</v>
      </c>
      <c r="H11" s="7">
        <f t="shared" si="0"/>
        <v>111423.09</v>
      </c>
      <c r="I11" s="34" t="s">
        <v>683</v>
      </c>
      <c r="J11" s="8" t="s">
        <v>686</v>
      </c>
    </row>
    <row r="12" spans="1:10" x14ac:dyDescent="0.25">
      <c r="A12" s="1"/>
      <c r="B12" s="10" t="s">
        <v>430</v>
      </c>
      <c r="C12" s="8" t="s">
        <v>431</v>
      </c>
      <c r="D12" s="7">
        <v>117176</v>
      </c>
      <c r="E12" s="7">
        <v>52773.599999999999</v>
      </c>
      <c r="F12" s="7">
        <v>117176</v>
      </c>
      <c r="G12" s="7">
        <v>52773.599999999999</v>
      </c>
      <c r="H12" s="7">
        <f t="shared" si="0"/>
        <v>64402.400000000001</v>
      </c>
      <c r="I12" s="34" t="s">
        <v>683</v>
      </c>
      <c r="J12" s="8" t="s">
        <v>686</v>
      </c>
    </row>
    <row r="13" spans="1:10" ht="14.25" customHeight="1" x14ac:dyDescent="0.25">
      <c r="A13" s="1"/>
      <c r="B13" s="10" t="s">
        <v>432</v>
      </c>
      <c r="C13" s="8" t="s">
        <v>433</v>
      </c>
      <c r="D13" s="7">
        <v>400000</v>
      </c>
      <c r="E13" s="7">
        <v>0</v>
      </c>
      <c r="F13" s="7">
        <v>400000</v>
      </c>
      <c r="G13" s="7">
        <v>0</v>
      </c>
      <c r="H13" s="7">
        <f t="shared" si="0"/>
        <v>400000</v>
      </c>
      <c r="I13" s="34" t="s">
        <v>683</v>
      </c>
      <c r="J13" s="8" t="s">
        <v>687</v>
      </c>
    </row>
    <row r="14" spans="1:10" ht="14.25" customHeight="1" x14ac:dyDescent="0.25">
      <c r="A14" s="1"/>
      <c r="B14" s="10" t="s">
        <v>434</v>
      </c>
      <c r="C14" s="8" t="s">
        <v>435</v>
      </c>
      <c r="D14" s="7">
        <v>469096</v>
      </c>
      <c r="E14" s="7">
        <v>1632</v>
      </c>
      <c r="F14" s="7">
        <v>469096</v>
      </c>
      <c r="G14" s="7">
        <v>1632</v>
      </c>
      <c r="H14" s="7">
        <f t="shared" si="0"/>
        <v>467464</v>
      </c>
      <c r="I14" s="34" t="s">
        <v>683</v>
      </c>
      <c r="J14" s="8" t="s">
        <v>687</v>
      </c>
    </row>
    <row r="15" spans="1:10" ht="18" customHeight="1" x14ac:dyDescent="0.25">
      <c r="A15" s="1"/>
      <c r="B15" s="103"/>
      <c r="C15" s="103" t="s">
        <v>610</v>
      </c>
      <c r="D15" s="104">
        <f>SUM(D8:D14)</f>
        <v>5465843</v>
      </c>
      <c r="E15" s="104">
        <f>SUM(E8:E14)</f>
        <v>1347874.9600000002</v>
      </c>
      <c r="F15" s="104">
        <f>SUM(F8:F14)</f>
        <v>4646173</v>
      </c>
      <c r="G15" s="104">
        <f>SUM(G8:G14)</f>
        <v>528249.96</v>
      </c>
      <c r="H15" s="104">
        <f>SUM(H8:H14)</f>
        <v>4117923.0399999996</v>
      </c>
      <c r="I15" s="104">
        <f>H15</f>
        <v>4117923.0399999996</v>
      </c>
      <c r="J15" s="103"/>
    </row>
    <row r="16" spans="1:10" x14ac:dyDescent="0.25">
      <c r="A16" s="1"/>
      <c r="B16" s="1"/>
      <c r="C16" s="1"/>
      <c r="D16" s="1"/>
      <c r="E16" s="1"/>
      <c r="F16" s="3"/>
      <c r="G16" s="3"/>
      <c r="H16" s="3"/>
      <c r="I16" s="3"/>
      <c r="J16" s="1"/>
    </row>
    <row r="17" spans="1:10" s="16" customFormat="1" x14ac:dyDescent="0.25">
      <c r="A17" s="17"/>
      <c r="B17" s="17"/>
      <c r="C17" s="17"/>
      <c r="D17" s="17"/>
      <c r="E17" s="17"/>
      <c r="F17" s="18"/>
      <c r="G17" s="18"/>
      <c r="H17" s="18"/>
      <c r="I17" s="18"/>
      <c r="J17" s="17"/>
    </row>
    <row r="18" spans="1:10" s="16" customFormat="1" x14ac:dyDescent="0.25">
      <c r="A18" s="17"/>
      <c r="B18" s="17"/>
      <c r="C18" s="17"/>
      <c r="D18" s="17"/>
      <c r="E18" s="17"/>
      <c r="F18" s="18"/>
      <c r="G18" s="18"/>
      <c r="H18" s="18"/>
      <c r="I18" s="18"/>
      <c r="J18" s="17"/>
    </row>
    <row r="19" spans="1:10" x14ac:dyDescent="0.25">
      <c r="F19" s="4"/>
      <c r="G19" s="4"/>
      <c r="H19" s="4"/>
      <c r="I19" s="4"/>
    </row>
    <row r="20" spans="1:10" x14ac:dyDescent="0.25">
      <c r="B20" s="13" t="s">
        <v>608</v>
      </c>
      <c r="C20" s="13"/>
    </row>
    <row r="21" spans="1:10" s="16" customFormat="1" x14ac:dyDescent="0.25">
      <c r="B21" s="21"/>
      <c r="C21" s="21"/>
    </row>
    <row r="22" spans="1:10" x14ac:dyDescent="0.25">
      <c r="B22" s="148" t="s">
        <v>602</v>
      </c>
      <c r="C22" s="13"/>
    </row>
    <row r="24" spans="1:10" x14ac:dyDescent="0.25">
      <c r="B24" s="91"/>
      <c r="C24" s="160" t="s">
        <v>590</v>
      </c>
      <c r="D24" s="92" t="s">
        <v>2</v>
      </c>
      <c r="E24" s="93" t="s">
        <v>3</v>
      </c>
      <c r="F24" s="157" t="s">
        <v>762</v>
      </c>
      <c r="G24" s="157" t="s">
        <v>761</v>
      </c>
      <c r="H24" s="157" t="s">
        <v>758</v>
      </c>
      <c r="I24" s="157" t="s">
        <v>756</v>
      </c>
      <c r="J24" s="105" t="s">
        <v>603</v>
      </c>
    </row>
    <row r="25" spans="1:10" x14ac:dyDescent="0.25">
      <c r="B25" s="95"/>
      <c r="C25" s="163"/>
      <c r="D25" s="96"/>
      <c r="E25" s="97"/>
      <c r="F25" s="158" t="s">
        <v>605</v>
      </c>
      <c r="G25" s="158"/>
      <c r="H25" s="158"/>
      <c r="I25" s="158"/>
      <c r="J25" s="106" t="s">
        <v>604</v>
      </c>
    </row>
    <row r="26" spans="1:10" x14ac:dyDescent="0.25">
      <c r="B26" s="99"/>
      <c r="C26" s="164"/>
      <c r="D26" s="100" t="s">
        <v>120</v>
      </c>
      <c r="E26" s="101" t="s">
        <v>120</v>
      </c>
      <c r="F26" s="159">
        <v>311212</v>
      </c>
      <c r="G26" s="159"/>
      <c r="H26" s="159"/>
      <c r="I26" s="159">
        <v>2012</v>
      </c>
      <c r="J26" s="102"/>
    </row>
    <row r="27" spans="1:10" x14ac:dyDescent="0.25">
      <c r="B27" s="11" t="s">
        <v>418</v>
      </c>
      <c r="C27" s="8" t="s">
        <v>419</v>
      </c>
      <c r="D27" s="7">
        <v>0</v>
      </c>
      <c r="E27" s="7">
        <v>0</v>
      </c>
      <c r="F27" s="7">
        <v>0</v>
      </c>
      <c r="G27" s="7">
        <v>0</v>
      </c>
      <c r="H27" s="7">
        <v>-488240</v>
      </c>
      <c r="I27" s="7">
        <v>-488238</v>
      </c>
      <c r="J27" s="8" t="s">
        <v>689</v>
      </c>
    </row>
    <row r="28" spans="1:10" x14ac:dyDescent="0.25">
      <c r="B28" s="11" t="s">
        <v>426</v>
      </c>
      <c r="C28" s="8" t="s">
        <v>427</v>
      </c>
      <c r="D28" s="7">
        <v>375000</v>
      </c>
      <c r="E28" s="7">
        <v>312375</v>
      </c>
      <c r="F28" s="7">
        <v>375000</v>
      </c>
      <c r="G28" s="7">
        <v>312375</v>
      </c>
      <c r="H28" s="7">
        <v>375000</v>
      </c>
      <c r="I28" s="7">
        <v>312375</v>
      </c>
      <c r="J28" s="8" t="s">
        <v>688</v>
      </c>
    </row>
    <row r="29" spans="1:10" ht="20.25" customHeight="1" x14ac:dyDescent="0.25">
      <c r="B29" s="128"/>
      <c r="C29" s="103" t="s">
        <v>611</v>
      </c>
      <c r="D29" s="104">
        <v>375000</v>
      </c>
      <c r="E29" s="104">
        <v>312375</v>
      </c>
      <c r="F29" s="104">
        <f>SUM(F27:F28)</f>
        <v>375000</v>
      </c>
      <c r="G29" s="104">
        <f>SUM(G27:G28)</f>
        <v>312375</v>
      </c>
      <c r="H29" s="104">
        <f>SUM(H27:H28)</f>
        <v>-113240</v>
      </c>
      <c r="I29" s="104">
        <f>SUM(I27:I28)</f>
        <v>-175863</v>
      </c>
      <c r="J29" s="103"/>
    </row>
  </sheetData>
  <mergeCells count="10">
    <mergeCell ref="C5:C7"/>
    <mergeCell ref="C24:C26"/>
    <mergeCell ref="F24:F26"/>
    <mergeCell ref="G24:G26"/>
    <mergeCell ref="H24:H26"/>
    <mergeCell ref="I24:I26"/>
    <mergeCell ref="F5:F7"/>
    <mergeCell ref="G5:G7"/>
    <mergeCell ref="H5:H7"/>
    <mergeCell ref="I5:I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B1" workbookViewId="0">
      <selection activeCell="F5" sqref="F5:I7"/>
    </sheetView>
  </sheetViews>
  <sheetFormatPr defaultRowHeight="15" x14ac:dyDescent="0.25"/>
  <cols>
    <col min="1" max="1" width="0" hidden="1" customWidth="1"/>
    <col min="2" max="2" width="8.28515625" customWidth="1"/>
    <col min="3" max="3" width="46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4.85546875" customWidth="1"/>
  </cols>
  <sheetData>
    <row r="1" spans="1:10" x14ac:dyDescent="0.25">
      <c r="B1" s="13" t="s">
        <v>609</v>
      </c>
      <c r="C1" s="13"/>
    </row>
    <row r="2" spans="1:10" s="16" customFormat="1" ht="14.25" customHeight="1" x14ac:dyDescent="0.25">
      <c r="B2" s="21"/>
      <c r="C2" s="21"/>
    </row>
    <row r="3" spans="1:10" x14ac:dyDescent="0.25">
      <c r="B3" s="14" t="s">
        <v>601</v>
      </c>
      <c r="C3" s="13"/>
    </row>
    <row r="5" spans="1:10" x14ac:dyDescent="0.25">
      <c r="A5" s="1"/>
      <c r="B5" s="91"/>
      <c r="C5" s="160" t="s">
        <v>436</v>
      </c>
      <c r="D5" s="92" t="s">
        <v>2</v>
      </c>
      <c r="E5" s="93" t="s">
        <v>3</v>
      </c>
      <c r="F5" s="157" t="s">
        <v>758</v>
      </c>
      <c r="G5" s="157" t="s">
        <v>756</v>
      </c>
      <c r="H5" s="157" t="s">
        <v>757</v>
      </c>
      <c r="I5" s="157" t="s">
        <v>759</v>
      </c>
      <c r="J5" s="94" t="s">
        <v>599</v>
      </c>
    </row>
    <row r="6" spans="1:10" x14ac:dyDescent="0.25">
      <c r="A6" s="1"/>
      <c r="B6" s="95"/>
      <c r="C6" s="163"/>
      <c r="D6" s="96"/>
      <c r="E6" s="97"/>
      <c r="F6" s="158"/>
      <c r="G6" s="158"/>
      <c r="H6" s="158"/>
      <c r="I6" s="158" t="s">
        <v>597</v>
      </c>
      <c r="J6" s="98"/>
    </row>
    <row r="7" spans="1:10" x14ac:dyDescent="0.25">
      <c r="A7" s="1"/>
      <c r="B7" s="99"/>
      <c r="C7" s="164"/>
      <c r="D7" s="100" t="s">
        <v>6</v>
      </c>
      <c r="E7" s="101" t="s">
        <v>6</v>
      </c>
      <c r="F7" s="159"/>
      <c r="G7" s="159">
        <v>2012</v>
      </c>
      <c r="H7" s="159" t="s">
        <v>7</v>
      </c>
      <c r="I7" s="159" t="s">
        <v>598</v>
      </c>
      <c r="J7" s="102"/>
    </row>
    <row r="8" spans="1:10" x14ac:dyDescent="0.25">
      <c r="A8" s="1"/>
      <c r="B8" s="9" t="s">
        <v>437</v>
      </c>
      <c r="C8" s="31" t="s">
        <v>438</v>
      </c>
      <c r="D8" s="7">
        <v>10712140</v>
      </c>
      <c r="E8" s="7">
        <v>10110516.949999999</v>
      </c>
      <c r="F8" s="7">
        <v>821880</v>
      </c>
      <c r="G8" s="7">
        <v>220256.8</v>
      </c>
      <c r="H8" s="26">
        <f t="shared" ref="H8:H29" si="0">SUM(F8-G8)</f>
        <v>601623.19999999995</v>
      </c>
      <c r="I8" s="33">
        <v>601623</v>
      </c>
      <c r="J8" s="27" t="s">
        <v>656</v>
      </c>
    </row>
    <row r="9" spans="1:10" x14ac:dyDescent="0.25">
      <c r="A9" s="1"/>
      <c r="B9" s="10" t="s">
        <v>439</v>
      </c>
      <c r="C9" s="31" t="s">
        <v>440</v>
      </c>
      <c r="D9" s="7">
        <v>-1800000</v>
      </c>
      <c r="E9" s="7">
        <v>0</v>
      </c>
      <c r="F9" s="7">
        <v>-1800000</v>
      </c>
      <c r="G9" s="7">
        <v>0</v>
      </c>
      <c r="H9" s="26">
        <f t="shared" si="0"/>
        <v>-1800000</v>
      </c>
      <c r="I9" s="26">
        <v>-1800000</v>
      </c>
      <c r="J9" s="27" t="s">
        <v>657</v>
      </c>
    </row>
    <row r="10" spans="1:10" x14ac:dyDescent="0.25">
      <c r="A10" s="1"/>
      <c r="B10" s="9" t="s">
        <v>441</v>
      </c>
      <c r="C10" s="6" t="s">
        <v>442</v>
      </c>
      <c r="D10" s="7">
        <v>0</v>
      </c>
      <c r="E10" s="7">
        <v>-120000</v>
      </c>
      <c r="F10" s="7">
        <v>0</v>
      </c>
      <c r="G10" s="7">
        <v>-16000</v>
      </c>
      <c r="H10" s="26">
        <f t="shared" si="0"/>
        <v>16000</v>
      </c>
      <c r="I10" s="26">
        <v>0</v>
      </c>
      <c r="J10" s="28" t="s">
        <v>666</v>
      </c>
    </row>
    <row r="11" spans="1:10" x14ac:dyDescent="0.25">
      <c r="A11" s="1"/>
      <c r="B11" s="9" t="s">
        <v>443</v>
      </c>
      <c r="C11" s="6" t="s">
        <v>444</v>
      </c>
      <c r="D11" s="7">
        <v>251200</v>
      </c>
      <c r="E11" s="7">
        <v>737827.14</v>
      </c>
      <c r="F11" s="7">
        <v>-480000</v>
      </c>
      <c r="G11" s="7">
        <v>29811.8</v>
      </c>
      <c r="H11" s="26">
        <f t="shared" si="0"/>
        <v>-509811.8</v>
      </c>
      <c r="I11" s="26">
        <v>-480000</v>
      </c>
      <c r="J11" s="28" t="s">
        <v>658</v>
      </c>
    </row>
    <row r="12" spans="1:10" x14ac:dyDescent="0.25">
      <c r="A12" s="1"/>
      <c r="B12" s="10" t="s">
        <v>445</v>
      </c>
      <c r="C12" s="6" t="s">
        <v>446</v>
      </c>
      <c r="D12" s="7">
        <v>8624090</v>
      </c>
      <c r="E12" s="7">
        <v>4677312.1100000003</v>
      </c>
      <c r="F12" s="7">
        <v>7614800</v>
      </c>
      <c r="G12" s="7">
        <v>3709561</v>
      </c>
      <c r="H12" s="26">
        <f t="shared" si="0"/>
        <v>3905239</v>
      </c>
      <c r="I12" s="26">
        <v>3905239</v>
      </c>
      <c r="J12" s="28" t="s">
        <v>659</v>
      </c>
    </row>
    <row r="13" spans="1:10" x14ac:dyDescent="0.25">
      <c r="A13" s="1"/>
      <c r="B13" s="10" t="s">
        <v>447</v>
      </c>
      <c r="C13" s="6" t="s">
        <v>448</v>
      </c>
      <c r="D13" s="7">
        <v>1436501</v>
      </c>
      <c r="E13" s="7">
        <v>2172974.34</v>
      </c>
      <c r="F13" s="7">
        <v>1416501</v>
      </c>
      <c r="G13" s="7">
        <v>2152974.34</v>
      </c>
      <c r="H13" s="26">
        <f t="shared" si="0"/>
        <v>-736473.33999999985</v>
      </c>
      <c r="I13" s="26">
        <v>-736473</v>
      </c>
      <c r="J13" s="29" t="s">
        <v>660</v>
      </c>
    </row>
    <row r="14" spans="1:10" x14ac:dyDescent="0.25">
      <c r="A14" s="1"/>
      <c r="B14" s="10" t="s">
        <v>449</v>
      </c>
      <c r="C14" s="6" t="s">
        <v>450</v>
      </c>
      <c r="D14" s="7">
        <v>-1000000</v>
      </c>
      <c r="E14" s="7">
        <v>0</v>
      </c>
      <c r="F14" s="7">
        <v>-1000000</v>
      </c>
      <c r="G14" s="7">
        <v>0</v>
      </c>
      <c r="H14" s="26">
        <f t="shared" si="0"/>
        <v>-1000000</v>
      </c>
      <c r="I14" s="26">
        <v>-1000000</v>
      </c>
      <c r="J14" s="29" t="s">
        <v>661</v>
      </c>
    </row>
    <row r="15" spans="1:10" x14ac:dyDescent="0.25">
      <c r="A15" s="1"/>
      <c r="B15" s="10" t="s">
        <v>453</v>
      </c>
      <c r="C15" s="25" t="s">
        <v>653</v>
      </c>
      <c r="D15" s="7">
        <v>1327397</v>
      </c>
      <c r="E15" s="7">
        <v>1192638.18</v>
      </c>
      <c r="F15" s="7">
        <v>1327397</v>
      </c>
      <c r="G15" s="7">
        <v>1192638.18</v>
      </c>
      <c r="H15" s="26">
        <f t="shared" si="0"/>
        <v>134758.82000000007</v>
      </c>
      <c r="I15" s="26">
        <v>134759</v>
      </c>
      <c r="J15" s="29" t="s">
        <v>656</v>
      </c>
    </row>
    <row r="16" spans="1:10" x14ac:dyDescent="0.25">
      <c r="A16" s="1"/>
      <c r="B16" s="10" t="s">
        <v>454</v>
      </c>
      <c r="C16" s="25" t="s">
        <v>652</v>
      </c>
      <c r="D16" s="7">
        <v>-400000</v>
      </c>
      <c r="E16" s="7">
        <v>0</v>
      </c>
      <c r="F16" s="7">
        <v>-400000</v>
      </c>
      <c r="G16" s="7">
        <v>0</v>
      </c>
      <c r="H16" s="26">
        <f t="shared" si="0"/>
        <v>-400000</v>
      </c>
      <c r="I16" s="26">
        <v>-400000</v>
      </c>
      <c r="J16" s="29" t="s">
        <v>662</v>
      </c>
    </row>
    <row r="17" spans="1:10" x14ac:dyDescent="0.25">
      <c r="A17" s="1"/>
      <c r="B17" s="10" t="s">
        <v>459</v>
      </c>
      <c r="C17" s="6" t="s">
        <v>460</v>
      </c>
      <c r="D17" s="7">
        <v>-560000</v>
      </c>
      <c r="E17" s="7">
        <v>0</v>
      </c>
      <c r="F17" s="7">
        <v>-560000</v>
      </c>
      <c r="G17" s="7">
        <v>0</v>
      </c>
      <c r="H17" s="26">
        <f t="shared" si="0"/>
        <v>-560000</v>
      </c>
      <c r="I17" s="26">
        <v>-560000</v>
      </c>
      <c r="J17" s="29" t="s">
        <v>658</v>
      </c>
    </row>
    <row r="18" spans="1:10" x14ac:dyDescent="0.25">
      <c r="A18" s="1"/>
      <c r="B18" s="9" t="s">
        <v>463</v>
      </c>
      <c r="C18" s="32" t="s">
        <v>464</v>
      </c>
      <c r="D18" s="7">
        <v>52790800</v>
      </c>
      <c r="E18" s="7">
        <v>51439759.670000002</v>
      </c>
      <c r="F18" s="7">
        <v>2028834</v>
      </c>
      <c r="G18" s="7">
        <v>677793.57</v>
      </c>
      <c r="H18" s="26">
        <f t="shared" si="0"/>
        <v>1351040.4300000002</v>
      </c>
      <c r="I18" s="26">
        <v>1351040</v>
      </c>
      <c r="J18" s="29" t="s">
        <v>656</v>
      </c>
    </row>
    <row r="19" spans="1:10" x14ac:dyDescent="0.25">
      <c r="A19" s="1"/>
      <c r="B19" s="9" t="s">
        <v>465</v>
      </c>
      <c r="C19" s="6" t="s">
        <v>466</v>
      </c>
      <c r="D19" s="7">
        <v>40313670</v>
      </c>
      <c r="E19" s="7">
        <v>28230613.350000001</v>
      </c>
      <c r="F19" s="7">
        <v>32040612</v>
      </c>
      <c r="G19" s="7">
        <v>20165246</v>
      </c>
      <c r="H19" s="26">
        <f t="shared" si="0"/>
        <v>11875366</v>
      </c>
      <c r="I19" s="26">
        <v>11875366</v>
      </c>
      <c r="J19" s="28" t="s">
        <v>659</v>
      </c>
    </row>
    <row r="20" spans="1:10" x14ac:dyDescent="0.25">
      <c r="A20" s="1"/>
      <c r="B20" s="9" t="s">
        <v>467</v>
      </c>
      <c r="C20" s="6" t="s">
        <v>468</v>
      </c>
      <c r="D20" s="7">
        <v>6688000</v>
      </c>
      <c r="E20" s="7">
        <v>10114629.359999999</v>
      </c>
      <c r="F20" s="7">
        <v>6513677</v>
      </c>
      <c r="G20" s="7">
        <v>9940305.8599999994</v>
      </c>
      <c r="H20" s="26">
        <f t="shared" si="0"/>
        <v>-3426628.8599999994</v>
      </c>
      <c r="I20" s="26">
        <v>-3426629</v>
      </c>
      <c r="J20" s="8" t="s">
        <v>660</v>
      </c>
    </row>
    <row r="21" spans="1:10" x14ac:dyDescent="0.25">
      <c r="A21" s="1"/>
      <c r="B21" s="9" t="s">
        <v>471</v>
      </c>
      <c r="C21" s="6" t="s">
        <v>472</v>
      </c>
      <c r="D21" s="7">
        <v>5493760</v>
      </c>
      <c r="E21" s="7">
        <v>5114762.8</v>
      </c>
      <c r="F21" s="7">
        <v>5493760</v>
      </c>
      <c r="G21" s="7">
        <v>5114762.8</v>
      </c>
      <c r="H21" s="26">
        <f t="shared" si="0"/>
        <v>378997.20000000019</v>
      </c>
      <c r="I21" s="26">
        <v>378997</v>
      </c>
      <c r="J21" s="8" t="s">
        <v>663</v>
      </c>
    </row>
    <row r="22" spans="1:10" x14ac:dyDescent="0.25">
      <c r="A22" s="1"/>
      <c r="B22" s="10" t="s">
        <v>473</v>
      </c>
      <c r="C22" s="6" t="s">
        <v>474</v>
      </c>
      <c r="D22" s="7">
        <v>-4307841</v>
      </c>
      <c r="E22" s="7">
        <v>0</v>
      </c>
      <c r="F22" s="7">
        <v>-4307841</v>
      </c>
      <c r="G22" s="7">
        <v>0</v>
      </c>
      <c r="H22" s="26">
        <f t="shared" si="0"/>
        <v>-4307841</v>
      </c>
      <c r="I22" s="26">
        <v>-4307841</v>
      </c>
      <c r="J22" s="8" t="s">
        <v>660</v>
      </c>
    </row>
    <row r="23" spans="1:10" x14ac:dyDescent="0.25">
      <c r="A23" s="1"/>
      <c r="B23" s="10" t="s">
        <v>477</v>
      </c>
      <c r="C23" s="25" t="s">
        <v>655</v>
      </c>
      <c r="D23" s="7">
        <v>1000000</v>
      </c>
      <c r="E23" s="7">
        <v>0</v>
      </c>
      <c r="F23" s="7">
        <v>1000000</v>
      </c>
      <c r="G23" s="7">
        <v>0</v>
      </c>
      <c r="H23" s="26">
        <f t="shared" si="0"/>
        <v>1000000</v>
      </c>
      <c r="I23" s="26">
        <v>1000000</v>
      </c>
      <c r="J23" s="8" t="s">
        <v>673</v>
      </c>
    </row>
    <row r="24" spans="1:10" x14ac:dyDescent="0.25">
      <c r="A24" s="1"/>
      <c r="B24" s="9" t="s">
        <v>480</v>
      </c>
      <c r="C24" s="25" t="s">
        <v>654</v>
      </c>
      <c r="D24" s="7">
        <v>3239000</v>
      </c>
      <c r="E24" s="7">
        <v>3259351.74</v>
      </c>
      <c r="F24" s="7">
        <v>-87851</v>
      </c>
      <c r="G24" s="7">
        <v>-67500</v>
      </c>
      <c r="H24" s="26">
        <f t="shared" si="0"/>
        <v>-20351</v>
      </c>
      <c r="I24" s="26">
        <v>-20351</v>
      </c>
      <c r="J24" s="8" t="s">
        <v>664</v>
      </c>
    </row>
    <row r="25" spans="1:10" x14ac:dyDescent="0.25">
      <c r="A25" s="1"/>
      <c r="B25" s="9" t="s">
        <v>485</v>
      </c>
      <c r="C25" s="6" t="s">
        <v>486</v>
      </c>
      <c r="D25" s="7">
        <v>362000</v>
      </c>
      <c r="E25" s="7">
        <v>97919.95</v>
      </c>
      <c r="F25" s="7">
        <v>362000</v>
      </c>
      <c r="G25" s="7">
        <v>97919.95</v>
      </c>
      <c r="H25" s="26">
        <f t="shared" si="0"/>
        <v>264080.05</v>
      </c>
      <c r="I25" s="26">
        <v>264080</v>
      </c>
      <c r="J25" s="8" t="s">
        <v>664</v>
      </c>
    </row>
    <row r="26" spans="1:10" x14ac:dyDescent="0.25">
      <c r="A26" s="1"/>
      <c r="B26" s="9" t="s">
        <v>496</v>
      </c>
      <c r="C26" s="6" t="s">
        <v>497</v>
      </c>
      <c r="D26" s="7">
        <v>250533</v>
      </c>
      <c r="E26" s="7">
        <v>0</v>
      </c>
      <c r="F26" s="7">
        <v>250533</v>
      </c>
      <c r="G26" s="7">
        <v>0</v>
      </c>
      <c r="H26" s="26">
        <f t="shared" si="0"/>
        <v>250533</v>
      </c>
      <c r="I26" s="26">
        <v>250533</v>
      </c>
      <c r="J26" s="8" t="s">
        <v>664</v>
      </c>
    </row>
    <row r="27" spans="1:10" x14ac:dyDescent="0.25">
      <c r="A27" s="1"/>
      <c r="B27" s="9" t="s">
        <v>500</v>
      </c>
      <c r="C27" s="6" t="s">
        <v>501</v>
      </c>
      <c r="D27" s="7">
        <v>485000</v>
      </c>
      <c r="E27" s="7">
        <v>330051.48</v>
      </c>
      <c r="F27" s="7">
        <v>485000</v>
      </c>
      <c r="G27" s="7">
        <v>330051.48</v>
      </c>
      <c r="H27" s="26">
        <f t="shared" si="0"/>
        <v>154948.52000000002</v>
      </c>
      <c r="I27" s="26">
        <v>154949</v>
      </c>
      <c r="J27" s="8" t="s">
        <v>664</v>
      </c>
    </row>
    <row r="28" spans="1:10" x14ac:dyDescent="0.25">
      <c r="A28" s="1"/>
      <c r="B28" s="9" t="s">
        <v>502</v>
      </c>
      <c r="C28" s="6" t="s">
        <v>503</v>
      </c>
      <c r="D28" s="7">
        <v>700000</v>
      </c>
      <c r="E28" s="7">
        <v>0</v>
      </c>
      <c r="F28" s="7">
        <v>700000</v>
      </c>
      <c r="G28" s="7">
        <v>0</v>
      </c>
      <c r="H28" s="26">
        <f t="shared" si="0"/>
        <v>700000</v>
      </c>
      <c r="I28" s="26">
        <v>700000</v>
      </c>
      <c r="J28" s="8" t="s">
        <v>664</v>
      </c>
    </row>
    <row r="29" spans="1:10" x14ac:dyDescent="0.25">
      <c r="A29" s="1"/>
      <c r="B29" s="10" t="s">
        <v>507</v>
      </c>
      <c r="C29" s="6" t="s">
        <v>508</v>
      </c>
      <c r="D29" s="7">
        <v>0</v>
      </c>
      <c r="E29" s="7">
        <v>75000</v>
      </c>
      <c r="F29" s="7">
        <v>0</v>
      </c>
      <c r="G29" s="7">
        <v>75000</v>
      </c>
      <c r="H29" s="26">
        <f t="shared" si="0"/>
        <v>-75000</v>
      </c>
      <c r="I29" s="33">
        <v>-75000</v>
      </c>
      <c r="J29" s="8" t="s">
        <v>660</v>
      </c>
    </row>
    <row r="30" spans="1:10" ht="21.75" customHeight="1" x14ac:dyDescent="0.25">
      <c r="A30" s="1"/>
      <c r="B30" s="103"/>
      <c r="C30" s="103" t="s">
        <v>610</v>
      </c>
      <c r="D30" s="104">
        <f>SUM(D9:D29)</f>
        <v>114894110</v>
      </c>
      <c r="E30" s="104">
        <f>SUM(E9:E29)</f>
        <v>107322840.11999999</v>
      </c>
      <c r="F30" s="104">
        <f>SUM(F8:F29)</f>
        <v>51419302</v>
      </c>
      <c r="G30" s="104">
        <f>SUM(G8:G29)</f>
        <v>43622821.779999994</v>
      </c>
      <c r="H30" s="104">
        <f>SUM(H8:H29)</f>
        <v>7796480.2200000025</v>
      </c>
      <c r="I30" s="104">
        <f>SUM(I8:I29)</f>
        <v>7810292</v>
      </c>
      <c r="J30" s="103"/>
    </row>
    <row r="31" spans="1:10" ht="29.25" customHeight="1" x14ac:dyDescent="0.25">
      <c r="A31" s="1"/>
      <c r="B31" s="1"/>
      <c r="C31" s="1"/>
      <c r="D31" s="1"/>
      <c r="E31" s="1"/>
      <c r="F31" s="3"/>
      <c r="G31" s="3"/>
      <c r="H31" s="3"/>
      <c r="I31" s="3"/>
      <c r="J31" s="1"/>
    </row>
    <row r="32" spans="1:10" s="16" customFormat="1" ht="12.75" customHeight="1" x14ac:dyDescent="0.25">
      <c r="A32" s="17"/>
      <c r="B32" s="17"/>
      <c r="C32" s="17"/>
      <c r="D32" s="17"/>
      <c r="E32" s="17"/>
      <c r="F32" s="18"/>
      <c r="G32" s="18"/>
      <c r="H32" s="18"/>
      <c r="I32" s="18"/>
      <c r="J32" s="17"/>
    </row>
    <row r="33" spans="2:10" x14ac:dyDescent="0.25">
      <c r="B33" s="13" t="s">
        <v>609</v>
      </c>
      <c r="C33" s="13"/>
    </row>
    <row r="34" spans="2:10" s="16" customFormat="1" x14ac:dyDescent="0.25">
      <c r="B34" s="21"/>
      <c r="C34" s="21"/>
    </row>
    <row r="35" spans="2:10" x14ac:dyDescent="0.25">
      <c r="B35" s="14" t="s">
        <v>602</v>
      </c>
      <c r="C35" s="13"/>
    </row>
    <row r="37" spans="2:10" x14ac:dyDescent="0.25">
      <c r="B37" s="91"/>
      <c r="C37" s="160" t="s">
        <v>591</v>
      </c>
      <c r="D37" s="92" t="s">
        <v>2</v>
      </c>
      <c r="E37" s="93" t="s">
        <v>3</v>
      </c>
      <c r="F37" s="157" t="s">
        <v>762</v>
      </c>
      <c r="G37" s="157" t="s">
        <v>761</v>
      </c>
      <c r="H37" s="157" t="s">
        <v>758</v>
      </c>
      <c r="I37" s="157" t="s">
        <v>756</v>
      </c>
      <c r="J37" s="105" t="s">
        <v>603</v>
      </c>
    </row>
    <row r="38" spans="2:10" x14ac:dyDescent="0.25">
      <c r="B38" s="95"/>
      <c r="C38" s="163"/>
      <c r="D38" s="96"/>
      <c r="E38" s="97"/>
      <c r="F38" s="158" t="s">
        <v>605</v>
      </c>
      <c r="G38" s="158"/>
      <c r="H38" s="158"/>
      <c r="I38" s="158"/>
      <c r="J38" s="106" t="s">
        <v>604</v>
      </c>
    </row>
    <row r="39" spans="2:10" x14ac:dyDescent="0.25">
      <c r="B39" s="99"/>
      <c r="C39" s="164"/>
      <c r="D39" s="100" t="s">
        <v>120</v>
      </c>
      <c r="E39" s="101" t="s">
        <v>120</v>
      </c>
      <c r="F39" s="159">
        <v>311212</v>
      </c>
      <c r="G39" s="159"/>
      <c r="H39" s="159"/>
      <c r="I39" s="159">
        <v>2012</v>
      </c>
      <c r="J39" s="102"/>
    </row>
    <row r="40" spans="2:10" x14ac:dyDescent="0.25">
      <c r="B40" s="10" t="s">
        <v>451</v>
      </c>
      <c r="C40" s="6" t="s">
        <v>452</v>
      </c>
      <c r="D40" s="7">
        <v>1737000</v>
      </c>
      <c r="E40" s="7">
        <v>1692349.17</v>
      </c>
      <c r="F40" s="7">
        <v>1737000</v>
      </c>
      <c r="G40" s="7">
        <v>1692349.17</v>
      </c>
      <c r="H40" s="26">
        <v>223399</v>
      </c>
      <c r="I40" s="26">
        <v>178748.18</v>
      </c>
      <c r="J40" s="28" t="s">
        <v>764</v>
      </c>
    </row>
    <row r="41" spans="2:10" x14ac:dyDescent="0.25">
      <c r="B41" s="10" t="s">
        <v>455</v>
      </c>
      <c r="C41" s="6" t="s">
        <v>456</v>
      </c>
      <c r="D41" s="7">
        <v>253000</v>
      </c>
      <c r="E41" s="7">
        <v>209929.36</v>
      </c>
      <c r="F41" s="7">
        <v>253000</v>
      </c>
      <c r="G41" s="7">
        <v>209929.36</v>
      </c>
      <c r="H41" s="26">
        <v>139187</v>
      </c>
      <c r="I41" s="26">
        <v>96116.59</v>
      </c>
      <c r="J41" s="90" t="s">
        <v>763</v>
      </c>
    </row>
    <row r="42" spans="2:10" x14ac:dyDescent="0.25">
      <c r="B42" s="10" t="s">
        <v>457</v>
      </c>
      <c r="C42" s="6" t="s">
        <v>458</v>
      </c>
      <c r="D42" s="7">
        <v>-560000</v>
      </c>
      <c r="E42" s="7">
        <v>-560000</v>
      </c>
      <c r="F42" s="7">
        <v>-560000</v>
      </c>
      <c r="G42" s="7">
        <v>-560000</v>
      </c>
      <c r="H42" s="26">
        <v>-560000</v>
      </c>
      <c r="I42" s="26">
        <v>-560000</v>
      </c>
      <c r="J42" s="28" t="s">
        <v>765</v>
      </c>
    </row>
    <row r="43" spans="2:10" x14ac:dyDescent="0.25">
      <c r="B43" s="9" t="s">
        <v>461</v>
      </c>
      <c r="C43" s="6" t="s">
        <v>462</v>
      </c>
      <c r="D43" s="7">
        <v>450000</v>
      </c>
      <c r="E43" s="7">
        <v>444956.64</v>
      </c>
      <c r="F43" s="7">
        <v>450000</v>
      </c>
      <c r="G43" s="7">
        <v>444956.64</v>
      </c>
      <c r="H43" s="26">
        <v>450000</v>
      </c>
      <c r="I43" s="26">
        <v>444956.64</v>
      </c>
      <c r="J43" s="90" t="s">
        <v>766</v>
      </c>
    </row>
    <row r="44" spans="2:10" x14ac:dyDescent="0.25">
      <c r="B44" s="9" t="s">
        <v>469</v>
      </c>
      <c r="C44" s="6" t="s">
        <v>470</v>
      </c>
      <c r="D44" s="7">
        <v>14150000</v>
      </c>
      <c r="E44" s="7">
        <v>13233498.220000001</v>
      </c>
      <c r="F44" s="7">
        <v>14150000</v>
      </c>
      <c r="G44" s="7">
        <v>13233498.220000001</v>
      </c>
      <c r="H44" s="26">
        <v>0</v>
      </c>
      <c r="I44" s="26">
        <v>-8752.25</v>
      </c>
      <c r="J44" s="28" t="s">
        <v>768</v>
      </c>
    </row>
    <row r="45" spans="2:10" x14ac:dyDescent="0.25">
      <c r="B45" s="10" t="s">
        <v>475</v>
      </c>
      <c r="C45" s="6" t="s">
        <v>476</v>
      </c>
      <c r="D45" s="7">
        <v>351526</v>
      </c>
      <c r="E45" s="7">
        <v>10577.62</v>
      </c>
      <c r="F45" s="7">
        <v>351526</v>
      </c>
      <c r="G45" s="7">
        <v>10577.62</v>
      </c>
      <c r="H45" s="26">
        <v>351526</v>
      </c>
      <c r="I45" s="26">
        <v>10577.62</v>
      </c>
      <c r="J45" s="28" t="s">
        <v>767</v>
      </c>
    </row>
    <row r="46" spans="2:10" x14ac:dyDescent="0.25">
      <c r="B46" s="9" t="s">
        <v>478</v>
      </c>
      <c r="C46" s="6" t="s">
        <v>479</v>
      </c>
      <c r="D46" s="7">
        <v>248300</v>
      </c>
      <c r="E46" s="7">
        <v>348498.83</v>
      </c>
      <c r="F46" s="7">
        <v>248300</v>
      </c>
      <c r="G46" s="7">
        <v>348498.83</v>
      </c>
      <c r="H46" s="26">
        <v>248300</v>
      </c>
      <c r="I46" s="26">
        <v>348498.83</v>
      </c>
      <c r="J46" s="28" t="s">
        <v>769</v>
      </c>
    </row>
    <row r="47" spans="2:10" x14ac:dyDescent="0.25">
      <c r="B47" s="9" t="s">
        <v>481</v>
      </c>
      <c r="C47" s="6" t="s">
        <v>482</v>
      </c>
      <c r="D47" s="7">
        <v>630000</v>
      </c>
      <c r="E47" s="7">
        <v>578411.93999999994</v>
      </c>
      <c r="F47" s="7">
        <v>630000</v>
      </c>
      <c r="G47" s="7">
        <v>578411.93999999994</v>
      </c>
      <c r="H47" s="26">
        <v>450343</v>
      </c>
      <c r="I47" s="26">
        <v>398755.44</v>
      </c>
      <c r="J47" s="28" t="s">
        <v>770</v>
      </c>
    </row>
    <row r="48" spans="2:10" x14ac:dyDescent="0.25">
      <c r="B48" s="9" t="s">
        <v>483</v>
      </c>
      <c r="C48" s="6" t="s">
        <v>484</v>
      </c>
      <c r="D48" s="7">
        <v>227872</v>
      </c>
      <c r="E48" s="7">
        <v>227871.7</v>
      </c>
      <c r="F48" s="7">
        <v>227872</v>
      </c>
      <c r="G48" s="7">
        <v>227871.7</v>
      </c>
      <c r="H48" s="26">
        <v>169914</v>
      </c>
      <c r="I48" s="26">
        <v>169913.57</v>
      </c>
      <c r="J48" s="28" t="s">
        <v>771</v>
      </c>
    </row>
    <row r="49" spans="2:10" x14ac:dyDescent="0.25">
      <c r="B49" s="9" t="s">
        <v>487</v>
      </c>
      <c r="C49" s="6" t="s">
        <v>488</v>
      </c>
      <c r="D49" s="7">
        <v>76077</v>
      </c>
      <c r="E49" s="7">
        <v>76077.490000000005</v>
      </c>
      <c r="F49" s="7">
        <v>76077</v>
      </c>
      <c r="G49" s="7">
        <v>76077.490000000005</v>
      </c>
      <c r="H49" s="26">
        <v>76077</v>
      </c>
      <c r="I49" s="26">
        <v>76077.490000000005</v>
      </c>
      <c r="J49" s="29" t="s">
        <v>763</v>
      </c>
    </row>
    <row r="50" spans="2:10" x14ac:dyDescent="0.25">
      <c r="B50" s="9" t="s">
        <v>489</v>
      </c>
      <c r="C50" s="6" t="s">
        <v>490</v>
      </c>
      <c r="D50" s="7">
        <v>121068</v>
      </c>
      <c r="E50" s="7">
        <v>101564</v>
      </c>
      <c r="F50" s="7">
        <v>121068</v>
      </c>
      <c r="G50" s="7">
        <v>101564</v>
      </c>
      <c r="H50" s="26">
        <v>121068</v>
      </c>
      <c r="I50" s="26">
        <v>101564</v>
      </c>
      <c r="J50" s="29" t="s">
        <v>763</v>
      </c>
    </row>
    <row r="51" spans="2:10" x14ac:dyDescent="0.25">
      <c r="B51" s="9" t="s">
        <v>491</v>
      </c>
      <c r="C51" s="6" t="s">
        <v>492</v>
      </c>
      <c r="D51" s="7">
        <v>76484</v>
      </c>
      <c r="E51" s="7">
        <v>76483.81</v>
      </c>
      <c r="F51" s="7">
        <v>76484</v>
      </c>
      <c r="G51" s="7">
        <v>76483.81</v>
      </c>
      <c r="H51" s="26">
        <v>76484</v>
      </c>
      <c r="I51" s="26">
        <v>76483.81</v>
      </c>
      <c r="J51" s="29" t="s">
        <v>763</v>
      </c>
    </row>
    <row r="52" spans="2:10" x14ac:dyDescent="0.25">
      <c r="B52" s="9" t="s">
        <v>493</v>
      </c>
      <c r="C52" s="6" t="s">
        <v>494</v>
      </c>
      <c r="D52" s="7">
        <v>235668</v>
      </c>
      <c r="E52" s="7">
        <v>235667.81</v>
      </c>
      <c r="F52" s="7">
        <v>235668</v>
      </c>
      <c r="G52" s="7">
        <v>235667.81</v>
      </c>
      <c r="H52" s="26">
        <v>235668</v>
      </c>
      <c r="I52" s="26">
        <v>235667.81</v>
      </c>
      <c r="J52" s="29" t="s">
        <v>763</v>
      </c>
    </row>
    <row r="53" spans="2:10" x14ac:dyDescent="0.25">
      <c r="B53" s="9" t="s">
        <v>495</v>
      </c>
      <c r="C53" s="6" t="s">
        <v>650</v>
      </c>
      <c r="D53" s="7">
        <v>126200</v>
      </c>
      <c r="E53" s="7">
        <v>126211.42</v>
      </c>
      <c r="F53" s="7">
        <v>126200</v>
      </c>
      <c r="G53" s="7">
        <v>126211.42</v>
      </c>
      <c r="H53" s="26">
        <v>126200</v>
      </c>
      <c r="I53" s="26">
        <v>126211.42</v>
      </c>
      <c r="J53" s="29" t="s">
        <v>763</v>
      </c>
    </row>
    <row r="54" spans="2:10" x14ac:dyDescent="0.25">
      <c r="B54" s="9" t="s">
        <v>498</v>
      </c>
      <c r="C54" s="6" t="s">
        <v>499</v>
      </c>
      <c r="D54" s="7">
        <v>493620</v>
      </c>
      <c r="E54" s="7">
        <v>494241.71</v>
      </c>
      <c r="F54" s="7">
        <v>493620</v>
      </c>
      <c r="G54" s="7">
        <v>494241.71</v>
      </c>
      <c r="H54" s="26">
        <v>493620</v>
      </c>
      <c r="I54" s="26">
        <v>494241.71</v>
      </c>
      <c r="J54" s="29" t="s">
        <v>763</v>
      </c>
    </row>
    <row r="55" spans="2:10" x14ac:dyDescent="0.25">
      <c r="B55" s="10" t="s">
        <v>504</v>
      </c>
      <c r="C55" s="6" t="s">
        <v>505</v>
      </c>
      <c r="D55" s="7">
        <v>0</v>
      </c>
      <c r="E55" s="7">
        <v>-894837</v>
      </c>
      <c r="F55" s="7">
        <v>0</v>
      </c>
      <c r="G55" s="7">
        <v>-894837</v>
      </c>
      <c r="H55" s="26">
        <v>0</v>
      </c>
      <c r="I55" s="26">
        <v>-894837</v>
      </c>
      <c r="J55" s="30" t="s">
        <v>665</v>
      </c>
    </row>
    <row r="56" spans="2:10" x14ac:dyDescent="0.25">
      <c r="B56" s="10" t="s">
        <v>506</v>
      </c>
      <c r="C56" s="6" t="s">
        <v>651</v>
      </c>
      <c r="D56" s="7">
        <v>-390000</v>
      </c>
      <c r="E56" s="7">
        <v>-390000</v>
      </c>
      <c r="F56" s="7">
        <v>-390000</v>
      </c>
      <c r="G56" s="7">
        <v>-390000</v>
      </c>
      <c r="H56" s="26">
        <v>-390000</v>
      </c>
      <c r="I56" s="26">
        <v>-390000</v>
      </c>
      <c r="J56" s="28" t="s">
        <v>772</v>
      </c>
    </row>
    <row r="57" spans="2:10" ht="22.5" customHeight="1" x14ac:dyDescent="0.25">
      <c r="B57" s="107"/>
      <c r="C57" s="108" t="s">
        <v>611</v>
      </c>
      <c r="D57" s="104">
        <v>-390000</v>
      </c>
      <c r="E57" s="104">
        <v>-390000</v>
      </c>
      <c r="F57" s="104">
        <f>SUM(F40:F56)</f>
        <v>18226815</v>
      </c>
      <c r="G57" s="104">
        <f>SUM(G40:G56)</f>
        <v>16011502.720000003</v>
      </c>
      <c r="H57" s="104">
        <f>SUM(H40:H56)</f>
        <v>2211786</v>
      </c>
      <c r="I57" s="104">
        <f>SUM(I40:I56)</f>
        <v>904223.86000000034</v>
      </c>
      <c r="J57" s="103"/>
    </row>
  </sheetData>
  <mergeCells count="10">
    <mergeCell ref="I5:I7"/>
    <mergeCell ref="F37:F39"/>
    <mergeCell ref="G37:G39"/>
    <mergeCell ref="H37:H39"/>
    <mergeCell ref="I37:I39"/>
    <mergeCell ref="C5:C7"/>
    <mergeCell ref="C37:C39"/>
    <mergeCell ref="F5:F7"/>
    <mergeCell ref="G5:G7"/>
    <mergeCell ref="H5:H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B1" workbookViewId="0">
      <selection activeCell="H6" sqref="H6"/>
    </sheetView>
  </sheetViews>
  <sheetFormatPr defaultRowHeight="15" x14ac:dyDescent="0.25"/>
  <cols>
    <col min="1" max="1" width="0" hidden="1" customWidth="1"/>
    <col min="2" max="2" width="8.28515625" customWidth="1"/>
    <col min="3" max="3" width="44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6.7109375" customWidth="1"/>
  </cols>
  <sheetData>
    <row r="1" spans="1:10" x14ac:dyDescent="0.25">
      <c r="A1" s="1"/>
      <c r="B1" s="1"/>
      <c r="C1" s="1"/>
      <c r="D1" s="1" t="s">
        <v>2</v>
      </c>
      <c r="E1" s="1" t="s">
        <v>3</v>
      </c>
      <c r="F1" s="5" t="s">
        <v>594</v>
      </c>
      <c r="G1" s="5" t="s">
        <v>4</v>
      </c>
      <c r="H1" s="5" t="s">
        <v>5</v>
      </c>
      <c r="I1" s="5" t="s">
        <v>596</v>
      </c>
      <c r="J1" t="s">
        <v>599</v>
      </c>
    </row>
    <row r="2" spans="1:10" x14ac:dyDescent="0.25">
      <c r="A2" s="1"/>
      <c r="B2" s="1"/>
      <c r="C2" s="1"/>
      <c r="D2" s="1"/>
      <c r="E2" s="1"/>
      <c r="F2" s="5" t="s">
        <v>595</v>
      </c>
      <c r="G2" s="5"/>
      <c r="H2" s="5"/>
      <c r="I2" s="5" t="s">
        <v>597</v>
      </c>
    </row>
    <row r="3" spans="1:10" x14ac:dyDescent="0.25">
      <c r="A3" s="1"/>
      <c r="B3" s="1"/>
      <c r="C3" s="1"/>
      <c r="D3" s="1" t="s">
        <v>6</v>
      </c>
      <c r="E3" s="1" t="s">
        <v>6</v>
      </c>
      <c r="F3" s="5">
        <v>2012</v>
      </c>
      <c r="G3" s="5">
        <v>2012</v>
      </c>
      <c r="H3" s="5" t="s">
        <v>7</v>
      </c>
      <c r="I3" s="5" t="s">
        <v>598</v>
      </c>
    </row>
    <row r="4" spans="1:10" x14ac:dyDescent="0.25">
      <c r="A4" s="1"/>
      <c r="B4" s="2" t="s">
        <v>509</v>
      </c>
      <c r="C4" s="1" t="s">
        <v>510</v>
      </c>
      <c r="D4" s="3">
        <v>425000</v>
      </c>
      <c r="E4" s="3">
        <v>422046.07</v>
      </c>
      <c r="F4" s="3">
        <v>0</v>
      </c>
      <c r="G4" s="3">
        <v>0</v>
      </c>
      <c r="H4" s="3">
        <f>+F4-G4</f>
        <v>0</v>
      </c>
      <c r="I4" s="3"/>
    </row>
    <row r="5" spans="1:10" x14ac:dyDescent="0.25">
      <c r="A5" s="1"/>
      <c r="B5" s="2"/>
      <c r="C5" s="1"/>
      <c r="D5" s="3"/>
      <c r="E5" s="3"/>
      <c r="F5" s="3"/>
      <c r="G5" s="3"/>
      <c r="H5" s="3"/>
      <c r="I5" s="3"/>
    </row>
    <row r="6" spans="1:10" x14ac:dyDescent="0.25">
      <c r="A6" s="1"/>
      <c r="B6" s="2"/>
      <c r="C6" s="1"/>
      <c r="D6" s="3"/>
      <c r="E6" s="3"/>
      <c r="F6" s="3"/>
      <c r="G6" s="3"/>
      <c r="H6" s="3"/>
      <c r="I6" s="3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B34" sqref="B34"/>
    </sheetView>
  </sheetViews>
  <sheetFormatPr defaultRowHeight="15" x14ac:dyDescent="0.25"/>
  <cols>
    <col min="1" max="1" width="0" hidden="1" customWidth="1"/>
    <col min="2" max="2" width="8.28515625" customWidth="1"/>
    <col min="3" max="3" width="44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6.7109375" customWidth="1"/>
  </cols>
  <sheetData>
    <row r="1" spans="1:10" x14ac:dyDescent="0.25">
      <c r="B1" s="13" t="s">
        <v>1</v>
      </c>
      <c r="C1" s="13"/>
    </row>
    <row r="2" spans="1:10" s="16" customFormat="1" x14ac:dyDescent="0.25">
      <c r="B2" s="21"/>
      <c r="C2" s="21"/>
    </row>
    <row r="3" spans="1:10" x14ac:dyDescent="0.25">
      <c r="B3" s="14" t="s">
        <v>773</v>
      </c>
      <c r="C3" s="13"/>
    </row>
    <row r="5" spans="1:10" ht="15" customHeight="1" x14ac:dyDescent="0.25">
      <c r="A5" s="1"/>
      <c r="B5" s="91"/>
      <c r="C5" s="93" t="s">
        <v>511</v>
      </c>
      <c r="D5" s="92" t="s">
        <v>2</v>
      </c>
      <c r="E5" s="93" t="s">
        <v>3</v>
      </c>
      <c r="F5" s="157" t="s">
        <v>758</v>
      </c>
      <c r="G5" s="157" t="s">
        <v>756</v>
      </c>
      <c r="H5" s="157" t="s">
        <v>757</v>
      </c>
      <c r="I5" s="157" t="s">
        <v>759</v>
      </c>
      <c r="J5" s="94" t="s">
        <v>599</v>
      </c>
    </row>
    <row r="6" spans="1:10" x14ac:dyDescent="0.25">
      <c r="A6" s="1"/>
      <c r="B6" s="95"/>
      <c r="C6" s="97"/>
      <c r="D6" s="96"/>
      <c r="E6" s="97"/>
      <c r="F6" s="165"/>
      <c r="G6" s="165"/>
      <c r="H6" s="165"/>
      <c r="I6" s="165" t="s">
        <v>597</v>
      </c>
      <c r="J6" s="98"/>
    </row>
    <row r="7" spans="1:10" x14ac:dyDescent="0.25">
      <c r="A7" s="1"/>
      <c r="B7" s="99"/>
      <c r="C7" s="101" t="s">
        <v>512</v>
      </c>
      <c r="D7" s="100" t="s">
        <v>6</v>
      </c>
      <c r="E7" s="101" t="s">
        <v>6</v>
      </c>
      <c r="F7" s="166"/>
      <c r="G7" s="166">
        <v>2012</v>
      </c>
      <c r="H7" s="166" t="s">
        <v>7</v>
      </c>
      <c r="I7" s="166" t="s">
        <v>598</v>
      </c>
      <c r="J7" s="102"/>
    </row>
    <row r="8" spans="1:10" x14ac:dyDescent="0.25">
      <c r="A8" s="1"/>
      <c r="B8" s="12" t="s">
        <v>513</v>
      </c>
      <c r="C8" s="8" t="s">
        <v>514</v>
      </c>
      <c r="D8" s="7">
        <v>-50000000</v>
      </c>
      <c r="E8" s="7">
        <v>108518.44</v>
      </c>
      <c r="F8" s="7">
        <v>-5000000</v>
      </c>
      <c r="G8" s="7">
        <v>0</v>
      </c>
      <c r="H8" s="7">
        <f t="shared" ref="H8:H31" si="0">SUM(F8-G8)</f>
        <v>-5000000</v>
      </c>
      <c r="I8" s="7"/>
      <c r="J8" s="8"/>
    </row>
    <row r="9" spans="1:10" x14ac:dyDescent="0.25">
      <c r="A9" s="1"/>
      <c r="B9" s="12" t="s">
        <v>515</v>
      </c>
      <c r="C9" s="8" t="s">
        <v>516</v>
      </c>
      <c r="D9" s="7">
        <v>0</v>
      </c>
      <c r="E9" s="7">
        <v>-808508.15</v>
      </c>
      <c r="F9" s="7">
        <v>0</v>
      </c>
      <c r="G9" s="7">
        <v>376634.1</v>
      </c>
      <c r="H9" s="7">
        <f t="shared" si="0"/>
        <v>-376634.1</v>
      </c>
      <c r="I9" s="7"/>
      <c r="J9" s="8"/>
    </row>
    <row r="10" spans="1:10" x14ac:dyDescent="0.25">
      <c r="A10" s="1"/>
      <c r="B10" s="12" t="s">
        <v>517</v>
      </c>
      <c r="C10" s="8" t="s">
        <v>518</v>
      </c>
      <c r="D10" s="7">
        <v>0</v>
      </c>
      <c r="E10" s="7">
        <v>-2381550.79</v>
      </c>
      <c r="F10" s="7">
        <v>0</v>
      </c>
      <c r="G10" s="7">
        <v>-195415.52</v>
      </c>
      <c r="H10" s="7">
        <f t="shared" si="0"/>
        <v>195415.52</v>
      </c>
      <c r="I10" s="7"/>
      <c r="J10" s="8"/>
    </row>
    <row r="11" spans="1:10" x14ac:dyDescent="0.25">
      <c r="A11" s="1"/>
      <c r="B11" s="12" t="s">
        <v>519</v>
      </c>
      <c r="C11" s="8" t="s">
        <v>520</v>
      </c>
      <c r="D11" s="7">
        <v>0</v>
      </c>
      <c r="E11" s="7">
        <v>105845.34</v>
      </c>
      <c r="F11" s="7">
        <v>0</v>
      </c>
      <c r="G11" s="7">
        <v>-339406.3</v>
      </c>
      <c r="H11" s="7">
        <f t="shared" si="0"/>
        <v>339406.3</v>
      </c>
      <c r="I11" s="7"/>
      <c r="J11" s="8"/>
    </row>
    <row r="12" spans="1:10" x14ac:dyDescent="0.25">
      <c r="A12" s="1"/>
      <c r="B12" s="12" t="s">
        <v>521</v>
      </c>
      <c r="C12" s="8" t="s">
        <v>522</v>
      </c>
      <c r="D12" s="7">
        <v>0</v>
      </c>
      <c r="E12" s="7">
        <v>-194650.58</v>
      </c>
      <c r="F12" s="7">
        <v>0</v>
      </c>
      <c r="G12" s="7">
        <v>164151.79999999999</v>
      </c>
      <c r="H12" s="7">
        <f t="shared" si="0"/>
        <v>-164151.79999999999</v>
      </c>
      <c r="I12" s="7"/>
      <c r="J12" s="8"/>
    </row>
    <row r="13" spans="1:10" x14ac:dyDescent="0.25">
      <c r="A13" s="1"/>
      <c r="B13" s="12" t="s">
        <v>523</v>
      </c>
      <c r="C13" s="8" t="s">
        <v>524</v>
      </c>
      <c r="D13" s="7">
        <v>0</v>
      </c>
      <c r="E13" s="7">
        <v>-3536270.8</v>
      </c>
      <c r="F13" s="7">
        <v>0</v>
      </c>
      <c r="G13" s="7">
        <v>4000</v>
      </c>
      <c r="H13" s="7">
        <f t="shared" si="0"/>
        <v>-4000</v>
      </c>
      <c r="I13" s="7"/>
      <c r="J13" s="8"/>
    </row>
    <row r="14" spans="1:10" x14ac:dyDescent="0.25">
      <c r="A14" s="1"/>
      <c r="B14" s="12" t="s">
        <v>525</v>
      </c>
      <c r="C14" s="8" t="s">
        <v>526</v>
      </c>
      <c r="D14" s="7">
        <v>0</v>
      </c>
      <c r="E14" s="7">
        <v>-793165.97</v>
      </c>
      <c r="F14" s="7">
        <v>0</v>
      </c>
      <c r="G14" s="7">
        <v>-148384.29999999999</v>
      </c>
      <c r="H14" s="7">
        <f t="shared" si="0"/>
        <v>148384.29999999999</v>
      </c>
      <c r="I14" s="7"/>
      <c r="J14" s="8"/>
    </row>
    <row r="15" spans="1:10" x14ac:dyDescent="0.25">
      <c r="A15" s="1"/>
      <c r="B15" s="12" t="s">
        <v>529</v>
      </c>
      <c r="C15" s="8" t="s">
        <v>530</v>
      </c>
      <c r="D15" s="7">
        <v>0</v>
      </c>
      <c r="E15" s="7">
        <v>-1947551.52</v>
      </c>
      <c r="F15" s="7">
        <v>0</v>
      </c>
      <c r="G15" s="7">
        <v>-224304.72</v>
      </c>
      <c r="H15" s="7">
        <f t="shared" si="0"/>
        <v>224304.72</v>
      </c>
      <c r="I15" s="7"/>
      <c r="J15" s="8"/>
    </row>
    <row r="16" spans="1:10" x14ac:dyDescent="0.25">
      <c r="A16" s="1"/>
      <c r="B16" s="12" t="s">
        <v>531</v>
      </c>
      <c r="C16" s="8" t="s">
        <v>532</v>
      </c>
      <c r="D16" s="7">
        <v>0</v>
      </c>
      <c r="E16" s="7">
        <v>-1709538.61</v>
      </c>
      <c r="F16" s="7">
        <v>0</v>
      </c>
      <c r="G16" s="7">
        <v>-314417.26</v>
      </c>
      <c r="H16" s="7">
        <f t="shared" si="0"/>
        <v>314417.26</v>
      </c>
      <c r="I16" s="7"/>
      <c r="J16" s="8"/>
    </row>
    <row r="17" spans="1:10" x14ac:dyDescent="0.25">
      <c r="A17" s="1"/>
      <c r="B17" s="12" t="s">
        <v>535</v>
      </c>
      <c r="C17" s="8" t="s">
        <v>536</v>
      </c>
      <c r="D17" s="7">
        <v>0</v>
      </c>
      <c r="E17" s="7">
        <v>-1841316.82</v>
      </c>
      <c r="F17" s="7">
        <v>0</v>
      </c>
      <c r="G17" s="7">
        <v>-329922</v>
      </c>
      <c r="H17" s="7">
        <f t="shared" si="0"/>
        <v>329922</v>
      </c>
      <c r="I17" s="7"/>
      <c r="J17" s="8"/>
    </row>
    <row r="18" spans="1:10" x14ac:dyDescent="0.25">
      <c r="A18" s="1"/>
      <c r="B18" s="12" t="s">
        <v>537</v>
      </c>
      <c r="C18" s="8" t="s">
        <v>538</v>
      </c>
      <c r="D18" s="7">
        <v>0</v>
      </c>
      <c r="E18" s="7">
        <v>-1132594.94</v>
      </c>
      <c r="F18" s="7">
        <v>0</v>
      </c>
      <c r="G18" s="7">
        <v>-770888.36</v>
      </c>
      <c r="H18" s="7">
        <f t="shared" si="0"/>
        <v>770888.36</v>
      </c>
      <c r="I18" s="7"/>
      <c r="J18" s="8"/>
    </row>
    <row r="19" spans="1:10" x14ac:dyDescent="0.25">
      <c r="A19" s="1"/>
      <c r="B19" s="12" t="s">
        <v>543</v>
      </c>
      <c r="C19" s="8" t="s">
        <v>544</v>
      </c>
      <c r="D19" s="7">
        <v>0</v>
      </c>
      <c r="E19" s="7">
        <v>-1724737.28</v>
      </c>
      <c r="F19" s="7">
        <v>0</v>
      </c>
      <c r="G19" s="7">
        <v>-206569.28</v>
      </c>
      <c r="H19" s="7">
        <f t="shared" si="0"/>
        <v>206569.28</v>
      </c>
      <c r="I19" s="7"/>
      <c r="J19" s="8"/>
    </row>
    <row r="20" spans="1:10" x14ac:dyDescent="0.25">
      <c r="A20" s="1"/>
      <c r="B20" s="12" t="s">
        <v>545</v>
      </c>
      <c r="C20" s="8" t="s">
        <v>546</v>
      </c>
      <c r="D20" s="7">
        <v>0</v>
      </c>
      <c r="E20" s="7">
        <v>-21137.4</v>
      </c>
      <c r="F20" s="7">
        <v>0</v>
      </c>
      <c r="G20" s="7">
        <v>-182278.39999999999</v>
      </c>
      <c r="H20" s="7">
        <f t="shared" si="0"/>
        <v>182278.39999999999</v>
      </c>
      <c r="I20" s="7"/>
      <c r="J20" s="8"/>
    </row>
    <row r="21" spans="1:10" x14ac:dyDescent="0.25">
      <c r="A21" s="1"/>
      <c r="B21" s="12" t="s">
        <v>547</v>
      </c>
      <c r="C21" s="8" t="s">
        <v>548</v>
      </c>
      <c r="D21" s="7">
        <v>0</v>
      </c>
      <c r="E21" s="7">
        <v>-1484429.38</v>
      </c>
      <c r="F21" s="7">
        <v>0</v>
      </c>
      <c r="G21" s="7">
        <v>-207716.2</v>
      </c>
      <c r="H21" s="7">
        <f t="shared" si="0"/>
        <v>207716.2</v>
      </c>
      <c r="I21" s="7"/>
      <c r="J21" s="8"/>
    </row>
    <row r="22" spans="1:10" x14ac:dyDescent="0.25">
      <c r="A22" s="1"/>
      <c r="B22" s="12" t="s">
        <v>549</v>
      </c>
      <c r="C22" s="8" t="s">
        <v>550</v>
      </c>
      <c r="D22" s="7">
        <v>0</v>
      </c>
      <c r="E22" s="7">
        <v>0</v>
      </c>
      <c r="F22" s="7">
        <v>-1395327</v>
      </c>
      <c r="G22" s="7">
        <v>0</v>
      </c>
      <c r="H22" s="7">
        <f t="shared" si="0"/>
        <v>-1395327</v>
      </c>
      <c r="I22" s="7"/>
      <c r="J22" s="8"/>
    </row>
    <row r="23" spans="1:10" x14ac:dyDescent="0.25">
      <c r="A23" s="1"/>
      <c r="B23" s="12" t="s">
        <v>551</v>
      </c>
      <c r="C23" s="8" t="s">
        <v>552</v>
      </c>
      <c r="D23" s="7">
        <v>0</v>
      </c>
      <c r="E23" s="7">
        <v>-318183.98</v>
      </c>
      <c r="F23" s="7">
        <v>0</v>
      </c>
      <c r="G23" s="7">
        <v>-154898.4</v>
      </c>
      <c r="H23" s="7">
        <f t="shared" si="0"/>
        <v>154898.4</v>
      </c>
      <c r="I23" s="7"/>
      <c r="J23" s="8"/>
    </row>
    <row r="24" spans="1:10" x14ac:dyDescent="0.25">
      <c r="A24" s="1"/>
      <c r="B24" s="12" t="s">
        <v>554</v>
      </c>
      <c r="C24" s="8" t="s">
        <v>555</v>
      </c>
      <c r="D24" s="7">
        <v>0</v>
      </c>
      <c r="E24" s="7">
        <v>-629574.37</v>
      </c>
      <c r="F24" s="7">
        <v>0</v>
      </c>
      <c r="G24" s="7">
        <v>16177.17</v>
      </c>
      <c r="H24" s="7">
        <f t="shared" si="0"/>
        <v>-16177.17</v>
      </c>
      <c r="I24" s="7"/>
      <c r="J24" s="8"/>
    </row>
    <row r="25" spans="1:10" x14ac:dyDescent="0.25">
      <c r="A25" s="1"/>
      <c r="B25" s="12" t="s">
        <v>556</v>
      </c>
      <c r="C25" s="8" t="s">
        <v>557</v>
      </c>
      <c r="D25" s="7">
        <v>0</v>
      </c>
      <c r="E25" s="7">
        <v>-12230</v>
      </c>
      <c r="F25" s="7">
        <v>0</v>
      </c>
      <c r="G25" s="7">
        <v>-12230</v>
      </c>
      <c r="H25" s="7">
        <f t="shared" si="0"/>
        <v>12230</v>
      </c>
      <c r="I25" s="7"/>
      <c r="J25" s="8"/>
    </row>
    <row r="26" spans="1:10" x14ac:dyDescent="0.25">
      <c r="A26" s="1"/>
      <c r="B26" s="12" t="s">
        <v>558</v>
      </c>
      <c r="C26" s="8" t="s">
        <v>559</v>
      </c>
      <c r="D26" s="7">
        <v>0</v>
      </c>
      <c r="E26" s="7">
        <v>-283394.74</v>
      </c>
      <c r="F26" s="7">
        <v>0</v>
      </c>
      <c r="G26" s="7">
        <v>-283394.74</v>
      </c>
      <c r="H26" s="7">
        <f t="shared" si="0"/>
        <v>283394.74</v>
      </c>
      <c r="I26" s="7"/>
      <c r="J26" s="8"/>
    </row>
    <row r="27" spans="1:10" x14ac:dyDescent="0.25">
      <c r="A27" s="1"/>
      <c r="B27" s="12" t="s">
        <v>560</v>
      </c>
      <c r="C27" s="8" t="s">
        <v>561</v>
      </c>
      <c r="D27" s="7">
        <v>350000</v>
      </c>
      <c r="E27" s="7">
        <v>350000</v>
      </c>
      <c r="F27" s="7">
        <v>350000</v>
      </c>
      <c r="G27" s="7">
        <v>350000</v>
      </c>
      <c r="H27" s="7">
        <f t="shared" si="0"/>
        <v>0</v>
      </c>
      <c r="I27" s="7"/>
      <c r="J27" s="8"/>
    </row>
    <row r="28" spans="1:10" x14ac:dyDescent="0.25">
      <c r="A28" s="1"/>
      <c r="B28" s="12" t="s">
        <v>563</v>
      </c>
      <c r="C28" s="8" t="s">
        <v>564</v>
      </c>
      <c r="D28" s="7">
        <v>0</v>
      </c>
      <c r="E28" s="7">
        <v>36253.03</v>
      </c>
      <c r="F28" s="7">
        <v>0</v>
      </c>
      <c r="G28" s="7">
        <v>16202</v>
      </c>
      <c r="H28" s="7">
        <f t="shared" si="0"/>
        <v>-16202</v>
      </c>
      <c r="I28" s="7"/>
      <c r="J28" s="8"/>
    </row>
    <row r="29" spans="1:10" x14ac:dyDescent="0.25">
      <c r="A29" s="1"/>
      <c r="B29" s="12" t="s">
        <v>565</v>
      </c>
      <c r="C29" s="8" t="s">
        <v>566</v>
      </c>
      <c r="D29" s="7">
        <v>0</v>
      </c>
      <c r="E29" s="7">
        <v>-85422.5</v>
      </c>
      <c r="F29" s="7">
        <v>0</v>
      </c>
      <c r="G29" s="7">
        <v>-85422.5</v>
      </c>
      <c r="H29" s="7">
        <f t="shared" si="0"/>
        <v>85422.5</v>
      </c>
      <c r="I29" s="7"/>
      <c r="J29" s="8"/>
    </row>
    <row r="30" spans="1:10" x14ac:dyDescent="0.25">
      <c r="A30" s="1"/>
      <c r="B30" s="12" t="s">
        <v>567</v>
      </c>
      <c r="C30" s="8" t="s">
        <v>568</v>
      </c>
      <c r="D30" s="7">
        <v>0</v>
      </c>
      <c r="E30" s="7">
        <v>-206303.25</v>
      </c>
      <c r="F30" s="7">
        <v>0</v>
      </c>
      <c r="G30" s="7">
        <v>198006.75</v>
      </c>
      <c r="H30" s="7">
        <f t="shared" si="0"/>
        <v>-198006.75</v>
      </c>
      <c r="I30" s="7"/>
      <c r="J30" s="8"/>
    </row>
    <row r="31" spans="1:10" x14ac:dyDescent="0.25">
      <c r="A31" s="1"/>
      <c r="B31" s="12" t="s">
        <v>569</v>
      </c>
      <c r="C31" s="8" t="s">
        <v>570</v>
      </c>
      <c r="D31" s="7">
        <v>0</v>
      </c>
      <c r="E31" s="7">
        <v>-91287.32</v>
      </c>
      <c r="F31" s="7">
        <v>0</v>
      </c>
      <c r="G31" s="7">
        <v>-91287.32</v>
      </c>
      <c r="H31" s="7">
        <f t="shared" si="0"/>
        <v>91287.32</v>
      </c>
      <c r="I31" s="7"/>
      <c r="J31" s="8"/>
    </row>
    <row r="32" spans="1:10" ht="21.75" customHeight="1" x14ac:dyDescent="0.25">
      <c r="A32" s="1"/>
      <c r="B32" s="103"/>
      <c r="C32" s="103" t="s">
        <v>612</v>
      </c>
      <c r="D32" s="104">
        <f>SUM(D8:D31)</f>
        <v>-49650000</v>
      </c>
      <c r="E32" s="104">
        <f>SUM(E8:E31)</f>
        <v>-18601231.589999996</v>
      </c>
      <c r="F32" s="104">
        <f>SUM(F8:F31)</f>
        <v>-6045327</v>
      </c>
      <c r="G32" s="104">
        <f>SUM(G8:G31)</f>
        <v>-2421363.48</v>
      </c>
      <c r="H32" s="104">
        <f>SUM(H8:H31)</f>
        <v>-3623963.5200000009</v>
      </c>
      <c r="I32" s="104">
        <f>H32</f>
        <v>-3623963.5200000009</v>
      </c>
      <c r="J32" s="103"/>
    </row>
    <row r="33" spans="1:10" x14ac:dyDescent="0.25">
      <c r="A33" s="1"/>
      <c r="B33" s="1"/>
      <c r="C33" s="1"/>
      <c r="D33" s="1"/>
      <c r="E33" s="1"/>
      <c r="F33" s="3"/>
      <c r="G33" s="3"/>
      <c r="H33" s="3"/>
      <c r="I33" s="3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">
    <mergeCell ref="F5:F7"/>
    <mergeCell ref="G5:G7"/>
    <mergeCell ref="H5:H7"/>
    <mergeCell ref="I5:I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" workbookViewId="0">
      <selection activeCell="E54" sqref="E54"/>
    </sheetView>
  </sheetViews>
  <sheetFormatPr defaultRowHeight="15" x14ac:dyDescent="0.25"/>
  <cols>
    <col min="1" max="1" width="8.28515625" customWidth="1"/>
    <col min="2" max="2" width="44" customWidth="1"/>
    <col min="3" max="3" width="11.28515625" hidden="1" customWidth="1"/>
    <col min="4" max="4" width="10.5703125" hidden="1" customWidth="1"/>
    <col min="5" max="5" width="11.28515625" customWidth="1"/>
    <col min="6" max="8" width="10.5703125" customWidth="1"/>
    <col min="9" max="9" width="36.7109375" customWidth="1"/>
  </cols>
  <sheetData>
    <row r="1" spans="1:9" x14ac:dyDescent="0.25">
      <c r="A1" s="63" t="s">
        <v>600</v>
      </c>
      <c r="B1" s="64"/>
      <c r="C1" s="65"/>
      <c r="D1" s="65"/>
      <c r="E1" s="65"/>
      <c r="F1" s="65"/>
      <c r="G1" s="65"/>
      <c r="H1" s="65"/>
      <c r="I1" s="64"/>
    </row>
    <row r="2" spans="1:9" s="16" customFormat="1" ht="10.5" customHeight="1" x14ac:dyDescent="0.25">
      <c r="A2" s="63"/>
      <c r="B2" s="64"/>
      <c r="C2" s="65"/>
      <c r="D2" s="65"/>
      <c r="E2" s="65"/>
      <c r="F2" s="65"/>
      <c r="G2" s="65"/>
      <c r="H2" s="65"/>
      <c r="I2" s="64"/>
    </row>
    <row r="3" spans="1:9" x14ac:dyDescent="0.25">
      <c r="A3" s="36" t="s">
        <v>774</v>
      </c>
      <c r="B3" s="35"/>
      <c r="C3" s="35"/>
      <c r="D3" s="35"/>
      <c r="E3" s="35"/>
      <c r="F3" s="35"/>
      <c r="G3" s="35"/>
      <c r="H3" s="35"/>
      <c r="I3" s="35"/>
    </row>
    <row r="4" spans="1:9" s="16" customFormat="1" ht="10.5" customHeight="1" x14ac:dyDescent="0.25">
      <c r="A4" s="36"/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t="s">
        <v>731</v>
      </c>
    </row>
    <row r="6" spans="1:9" s="16" customFormat="1" x14ac:dyDescent="0.25"/>
    <row r="7" spans="1:9" ht="15" customHeight="1" x14ac:dyDescent="0.25">
      <c r="A7" s="109"/>
      <c r="B7" s="110" t="s">
        <v>511</v>
      </c>
      <c r="C7" s="111" t="s">
        <v>2</v>
      </c>
      <c r="D7" s="112" t="s">
        <v>3</v>
      </c>
      <c r="E7" s="157" t="s">
        <v>758</v>
      </c>
      <c r="F7" s="157" t="s">
        <v>756</v>
      </c>
      <c r="G7" s="157" t="s">
        <v>757</v>
      </c>
      <c r="H7" s="157" t="s">
        <v>759</v>
      </c>
      <c r="I7" s="150" t="s">
        <v>698</v>
      </c>
    </row>
    <row r="8" spans="1:9" ht="9.75" customHeight="1" x14ac:dyDescent="0.25">
      <c r="A8" s="113"/>
      <c r="B8" s="114"/>
      <c r="C8" s="115"/>
      <c r="D8" s="116"/>
      <c r="E8" s="165"/>
      <c r="F8" s="165"/>
      <c r="G8" s="165"/>
      <c r="H8" s="165" t="s">
        <v>597</v>
      </c>
      <c r="I8" s="113"/>
    </row>
    <row r="9" spans="1:9" x14ac:dyDescent="0.25">
      <c r="A9" s="117"/>
      <c r="B9" s="118" t="s">
        <v>571</v>
      </c>
      <c r="C9" s="119" t="s">
        <v>6</v>
      </c>
      <c r="D9" s="120" t="s">
        <v>699</v>
      </c>
      <c r="E9" s="166"/>
      <c r="F9" s="166">
        <v>2012</v>
      </c>
      <c r="G9" s="166" t="s">
        <v>7</v>
      </c>
      <c r="H9" s="166" t="s">
        <v>598</v>
      </c>
      <c r="I9" s="117"/>
    </row>
    <row r="10" spans="1:9" x14ac:dyDescent="0.25">
      <c r="A10" s="57" t="s">
        <v>572</v>
      </c>
      <c r="B10" s="57" t="s">
        <v>573</v>
      </c>
      <c r="C10" s="58">
        <v>0</v>
      </c>
      <c r="D10" s="58">
        <v>284553.96000000002</v>
      </c>
      <c r="E10" s="58">
        <v>145229</v>
      </c>
      <c r="F10" s="58">
        <v>188763</v>
      </c>
      <c r="G10" s="59">
        <v>-43534</v>
      </c>
      <c r="H10" s="59"/>
      <c r="I10" s="57"/>
    </row>
    <row r="11" spans="1:9" x14ac:dyDescent="0.25">
      <c r="A11" s="60" t="s">
        <v>527</v>
      </c>
      <c r="B11" s="60" t="s">
        <v>528</v>
      </c>
      <c r="C11" s="61">
        <v>2680000</v>
      </c>
      <c r="D11" s="61">
        <v>2586393.46</v>
      </c>
      <c r="E11" s="61">
        <v>102132</v>
      </c>
      <c r="F11" s="61">
        <v>30918</v>
      </c>
      <c r="G11" s="62">
        <v>71214</v>
      </c>
      <c r="H11" s="62"/>
      <c r="I11" s="60" t="s">
        <v>700</v>
      </c>
    </row>
    <row r="12" spans="1:9" x14ac:dyDescent="0.25">
      <c r="A12" s="60" t="s">
        <v>529</v>
      </c>
      <c r="B12" s="60" t="s">
        <v>574</v>
      </c>
      <c r="C12" s="61">
        <v>2825674</v>
      </c>
      <c r="D12" s="61">
        <v>1292741.22</v>
      </c>
      <c r="E12" s="61">
        <v>332106</v>
      </c>
      <c r="F12" s="61">
        <v>-216687</v>
      </c>
      <c r="G12" s="62">
        <v>548793</v>
      </c>
      <c r="H12" s="62"/>
      <c r="I12" s="60" t="s">
        <v>701</v>
      </c>
    </row>
    <row r="13" spans="1:9" x14ac:dyDescent="0.25">
      <c r="A13" s="60" t="s">
        <v>575</v>
      </c>
      <c r="B13" s="60" t="s">
        <v>576</v>
      </c>
      <c r="C13" s="61">
        <v>0</v>
      </c>
      <c r="D13" s="61">
        <v>384696.08</v>
      </c>
      <c r="E13" s="61">
        <v>438400</v>
      </c>
      <c r="F13" s="61">
        <v>337772</v>
      </c>
      <c r="G13" s="62">
        <v>100628</v>
      </c>
      <c r="H13" s="62"/>
      <c r="I13" s="60"/>
    </row>
    <row r="14" spans="1:9" x14ac:dyDescent="0.25">
      <c r="A14" s="60" t="s">
        <v>702</v>
      </c>
      <c r="B14" s="60" t="s">
        <v>703</v>
      </c>
      <c r="C14" s="61">
        <v>26000010</v>
      </c>
      <c r="D14" s="61">
        <v>0</v>
      </c>
      <c r="E14" s="61">
        <v>0</v>
      </c>
      <c r="F14" s="61">
        <v>0</v>
      </c>
      <c r="G14" s="62">
        <v>0</v>
      </c>
      <c r="H14" s="62"/>
      <c r="I14" s="60"/>
    </row>
    <row r="15" spans="1:9" x14ac:dyDescent="0.25">
      <c r="A15" s="60" t="s">
        <v>533</v>
      </c>
      <c r="B15" s="60" t="s">
        <v>534</v>
      </c>
      <c r="C15" s="61">
        <v>150000</v>
      </c>
      <c r="D15" s="61">
        <v>41872.82</v>
      </c>
      <c r="E15" s="61">
        <v>150000</v>
      </c>
      <c r="F15" s="61">
        <v>0</v>
      </c>
      <c r="G15" s="62">
        <v>150000</v>
      </c>
      <c r="H15" s="62"/>
      <c r="I15" s="60" t="s">
        <v>704</v>
      </c>
    </row>
    <row r="16" spans="1:9" x14ac:dyDescent="0.25">
      <c r="A16" s="60" t="s">
        <v>537</v>
      </c>
      <c r="B16" s="60" t="s">
        <v>577</v>
      </c>
      <c r="C16" s="61">
        <v>1650000</v>
      </c>
      <c r="D16" s="61">
        <v>1550359.27</v>
      </c>
      <c r="E16" s="61">
        <v>497443</v>
      </c>
      <c r="F16" s="61">
        <v>160089</v>
      </c>
      <c r="G16" s="62">
        <v>337354</v>
      </c>
      <c r="H16" s="62"/>
      <c r="I16" s="60" t="s">
        <v>705</v>
      </c>
    </row>
    <row r="17" spans="1:9" x14ac:dyDescent="0.25">
      <c r="A17" s="60" t="s">
        <v>539</v>
      </c>
      <c r="B17" s="60" t="s">
        <v>540</v>
      </c>
      <c r="C17" s="61">
        <v>1200000</v>
      </c>
      <c r="D17" s="61">
        <v>1383039.59</v>
      </c>
      <c r="E17" s="61">
        <v>135570</v>
      </c>
      <c r="F17" s="61">
        <v>57618</v>
      </c>
      <c r="G17" s="62">
        <v>77952</v>
      </c>
      <c r="H17" s="62"/>
      <c r="I17" s="60" t="s">
        <v>706</v>
      </c>
    </row>
    <row r="18" spans="1:9" x14ac:dyDescent="0.25">
      <c r="A18" s="60" t="s">
        <v>541</v>
      </c>
      <c r="B18" s="60" t="s">
        <v>578</v>
      </c>
      <c r="C18" s="61">
        <v>900000</v>
      </c>
      <c r="D18" s="61">
        <v>1133086.04</v>
      </c>
      <c r="E18" s="61">
        <v>305772</v>
      </c>
      <c r="F18" s="61">
        <v>53875</v>
      </c>
      <c r="G18" s="62">
        <v>251897</v>
      </c>
      <c r="H18" s="62"/>
      <c r="I18" s="60" t="s">
        <v>707</v>
      </c>
    </row>
    <row r="19" spans="1:9" x14ac:dyDescent="0.25">
      <c r="A19" s="60" t="s">
        <v>542</v>
      </c>
      <c r="B19" s="60" t="s">
        <v>579</v>
      </c>
      <c r="C19" s="61">
        <v>550000</v>
      </c>
      <c r="D19" s="61">
        <v>589805.09</v>
      </c>
      <c r="E19" s="61">
        <v>145903</v>
      </c>
      <c r="F19" s="61">
        <v>0</v>
      </c>
      <c r="G19" s="62">
        <v>145903</v>
      </c>
      <c r="H19" s="62"/>
      <c r="I19" s="60" t="s">
        <v>707</v>
      </c>
    </row>
    <row r="20" spans="1:9" x14ac:dyDescent="0.25">
      <c r="A20" s="60" t="s">
        <v>545</v>
      </c>
      <c r="B20" s="60" t="s">
        <v>546</v>
      </c>
      <c r="C20" s="61">
        <v>3138010</v>
      </c>
      <c r="D20" s="61">
        <v>3202801.34</v>
      </c>
      <c r="E20" s="61">
        <v>768268</v>
      </c>
      <c r="F20" s="61">
        <v>699118</v>
      </c>
      <c r="G20" s="62">
        <v>69150</v>
      </c>
      <c r="H20" s="62"/>
      <c r="I20" s="60" t="s">
        <v>708</v>
      </c>
    </row>
    <row r="21" spans="1:9" x14ac:dyDescent="0.25">
      <c r="A21" s="60" t="s">
        <v>553</v>
      </c>
      <c r="B21" s="60" t="s">
        <v>580</v>
      </c>
      <c r="C21" s="61">
        <v>900000</v>
      </c>
      <c r="D21" s="61">
        <v>497759.66</v>
      </c>
      <c r="E21" s="61">
        <v>402240</v>
      </c>
      <c r="F21" s="61">
        <v>387310</v>
      </c>
      <c r="G21" s="62">
        <v>14930</v>
      </c>
      <c r="H21" s="62"/>
      <c r="I21" s="60" t="s">
        <v>709</v>
      </c>
    </row>
    <row r="22" spans="1:9" x14ac:dyDescent="0.25">
      <c r="A22" s="60" t="s">
        <v>554</v>
      </c>
      <c r="B22" s="60" t="s">
        <v>581</v>
      </c>
      <c r="C22" s="61">
        <v>3190000</v>
      </c>
      <c r="D22" s="61">
        <v>3305668.86</v>
      </c>
      <c r="E22" s="61">
        <v>410736</v>
      </c>
      <c r="F22" s="61">
        <v>80978</v>
      </c>
      <c r="G22" s="62">
        <v>329758</v>
      </c>
      <c r="H22" s="62"/>
      <c r="I22" s="60" t="s">
        <v>709</v>
      </c>
    </row>
    <row r="23" spans="1:9" x14ac:dyDescent="0.25">
      <c r="A23" s="60" t="s">
        <v>582</v>
      </c>
      <c r="B23" s="60" t="s">
        <v>583</v>
      </c>
      <c r="C23" s="61">
        <v>1600000</v>
      </c>
      <c r="D23" s="61">
        <v>1021713.83</v>
      </c>
      <c r="E23" s="61">
        <v>1600000</v>
      </c>
      <c r="F23" s="61">
        <v>2162559</v>
      </c>
      <c r="G23" s="62">
        <v>-562559</v>
      </c>
      <c r="H23" s="62"/>
      <c r="I23" s="60"/>
    </row>
    <row r="24" spans="1:9" x14ac:dyDescent="0.25">
      <c r="A24" s="60" t="s">
        <v>556</v>
      </c>
      <c r="B24" s="60" t="s">
        <v>584</v>
      </c>
      <c r="C24" s="61">
        <v>1250000</v>
      </c>
      <c r="D24" s="61">
        <v>849423.25</v>
      </c>
      <c r="E24" s="61">
        <v>1250000</v>
      </c>
      <c r="F24" s="61">
        <v>1013754</v>
      </c>
      <c r="G24" s="62">
        <v>236246</v>
      </c>
      <c r="H24" s="62"/>
      <c r="I24" s="60" t="s">
        <v>709</v>
      </c>
    </row>
    <row r="25" spans="1:9" x14ac:dyDescent="0.25">
      <c r="A25" s="60" t="s">
        <v>558</v>
      </c>
      <c r="B25" s="60" t="s">
        <v>585</v>
      </c>
      <c r="C25" s="61">
        <v>1375000</v>
      </c>
      <c r="D25" s="61">
        <v>719916.75</v>
      </c>
      <c r="E25" s="61">
        <v>1375000</v>
      </c>
      <c r="F25" s="61">
        <v>1219164</v>
      </c>
      <c r="G25" s="62">
        <v>155836</v>
      </c>
      <c r="H25" s="62"/>
      <c r="I25" s="60" t="s">
        <v>709</v>
      </c>
    </row>
    <row r="26" spans="1:9" x14ac:dyDescent="0.25">
      <c r="A26" s="57" t="s">
        <v>586</v>
      </c>
      <c r="B26" s="57" t="s">
        <v>587</v>
      </c>
      <c r="C26" s="58">
        <v>0</v>
      </c>
      <c r="D26" s="58">
        <v>114041.95</v>
      </c>
      <c r="E26" s="58">
        <v>94116</v>
      </c>
      <c r="F26" s="58">
        <v>103876</v>
      </c>
      <c r="G26" s="59">
        <v>-9760</v>
      </c>
      <c r="H26" s="59"/>
      <c r="I26" s="57"/>
    </row>
    <row r="27" spans="1:9" x14ac:dyDescent="0.25">
      <c r="A27" s="57" t="s">
        <v>562</v>
      </c>
      <c r="B27" s="57" t="s">
        <v>588</v>
      </c>
      <c r="C27" s="58">
        <v>348000</v>
      </c>
      <c r="D27" s="58">
        <v>51203.9</v>
      </c>
      <c r="E27" s="58">
        <v>328400</v>
      </c>
      <c r="F27" s="58">
        <v>0</v>
      </c>
      <c r="G27" s="59">
        <v>328400</v>
      </c>
      <c r="H27" s="59"/>
      <c r="I27" s="57"/>
    </row>
    <row r="28" spans="1:9" x14ac:dyDescent="0.25">
      <c r="A28" s="57" t="s">
        <v>563</v>
      </c>
      <c r="B28" s="57" t="s">
        <v>564</v>
      </c>
      <c r="C28" s="58">
        <v>3900000</v>
      </c>
      <c r="D28" s="58">
        <v>2586946.4500000002</v>
      </c>
      <c r="E28" s="58">
        <v>1759045</v>
      </c>
      <c r="F28" s="58">
        <v>0</v>
      </c>
      <c r="G28" s="59">
        <v>1759045</v>
      </c>
      <c r="H28" s="59"/>
      <c r="I28" s="57"/>
    </row>
    <row r="29" spans="1:9" ht="20.25" customHeight="1" x14ac:dyDescent="0.25">
      <c r="A29" s="121"/>
      <c r="B29" s="122" t="s">
        <v>710</v>
      </c>
      <c r="C29" s="123">
        <v>95274733</v>
      </c>
      <c r="D29" s="123">
        <v>44169755.049999997</v>
      </c>
      <c r="E29" s="124">
        <v>10240360</v>
      </c>
      <c r="F29" s="123">
        <v>6279107</v>
      </c>
      <c r="G29" s="124">
        <v>3961253</v>
      </c>
      <c r="H29" s="125">
        <v>3961253</v>
      </c>
      <c r="I29" s="126"/>
    </row>
    <row r="32" spans="1:9" x14ac:dyDescent="0.25">
      <c r="A32" s="36" t="s">
        <v>711</v>
      </c>
      <c r="B32" s="36"/>
      <c r="C32" s="55"/>
      <c r="D32" s="55"/>
      <c r="E32" s="55"/>
      <c r="F32" s="55"/>
      <c r="G32" s="55"/>
      <c r="H32" s="55"/>
    </row>
    <row r="33" spans="1:8" s="16" customFormat="1" ht="8.25" customHeight="1" x14ac:dyDescent="0.25">
      <c r="A33" s="36"/>
      <c r="B33" s="36"/>
      <c r="C33" s="55"/>
      <c r="D33" s="55"/>
      <c r="E33" s="55"/>
      <c r="F33" s="55"/>
      <c r="G33" s="55"/>
      <c r="H33" s="55"/>
    </row>
    <row r="34" spans="1:8" x14ac:dyDescent="0.25">
      <c r="A34" s="37" t="s">
        <v>712</v>
      </c>
      <c r="B34" s="37"/>
      <c r="C34" s="37"/>
      <c r="D34" s="37"/>
      <c r="E34" s="37"/>
      <c r="F34" s="37"/>
      <c r="G34" s="37"/>
      <c r="H34" s="37"/>
    </row>
    <row r="35" spans="1:8" x14ac:dyDescent="0.25">
      <c r="A35" s="38" t="s">
        <v>713</v>
      </c>
      <c r="B35" s="39"/>
      <c r="C35" s="40" t="s">
        <v>595</v>
      </c>
      <c r="D35" s="41" t="s">
        <v>714</v>
      </c>
      <c r="E35" s="151" t="s">
        <v>595</v>
      </c>
      <c r="F35" s="152" t="s">
        <v>606</v>
      </c>
      <c r="G35" s="151" t="s">
        <v>715</v>
      </c>
      <c r="H35" s="53"/>
    </row>
    <row r="36" spans="1:8" x14ac:dyDescent="0.25">
      <c r="A36" s="43" t="s">
        <v>537</v>
      </c>
      <c r="B36" s="44" t="s">
        <v>716</v>
      </c>
      <c r="C36" s="45">
        <v>0</v>
      </c>
      <c r="D36" s="46">
        <v>591703</v>
      </c>
      <c r="E36" s="45">
        <v>-591703</v>
      </c>
      <c r="F36" s="47">
        <v>0</v>
      </c>
      <c r="G36" s="45">
        <v>-591703</v>
      </c>
      <c r="H36" s="52"/>
    </row>
    <row r="37" spans="1:8" x14ac:dyDescent="0.25">
      <c r="A37" s="48" t="s">
        <v>539</v>
      </c>
      <c r="B37" s="49" t="s">
        <v>717</v>
      </c>
      <c r="C37" s="50">
        <v>0</v>
      </c>
      <c r="D37" s="51">
        <v>318609</v>
      </c>
      <c r="E37" s="50">
        <v>-318609</v>
      </c>
      <c r="F37" s="52">
        <v>0</v>
      </c>
      <c r="G37" s="50">
        <v>-318609</v>
      </c>
      <c r="H37" s="52"/>
    </row>
    <row r="38" spans="1:8" x14ac:dyDescent="0.25">
      <c r="A38" s="48" t="s">
        <v>541</v>
      </c>
      <c r="B38" s="49" t="s">
        <v>718</v>
      </c>
      <c r="C38" s="50">
        <v>-238377</v>
      </c>
      <c r="D38" s="51">
        <v>227578</v>
      </c>
      <c r="E38" s="50">
        <v>-465955</v>
      </c>
      <c r="F38" s="52">
        <v>0</v>
      </c>
      <c r="G38" s="50">
        <v>-465955</v>
      </c>
      <c r="H38" s="52"/>
    </row>
    <row r="39" spans="1:8" x14ac:dyDescent="0.25">
      <c r="A39" s="48" t="s">
        <v>542</v>
      </c>
      <c r="B39" s="49" t="s">
        <v>719</v>
      </c>
      <c r="C39" s="50">
        <v>-119250</v>
      </c>
      <c r="D39" s="51">
        <v>111974</v>
      </c>
      <c r="E39" s="50">
        <v>-185708</v>
      </c>
      <c r="F39" s="52">
        <v>0</v>
      </c>
      <c r="G39" s="50">
        <v>-185708</v>
      </c>
      <c r="H39" s="52"/>
    </row>
    <row r="40" spans="1:8" x14ac:dyDescent="0.25">
      <c r="A40" s="48" t="s">
        <v>543</v>
      </c>
      <c r="B40" s="49" t="s">
        <v>720</v>
      </c>
      <c r="C40" s="50">
        <v>-432538</v>
      </c>
      <c r="D40" s="51"/>
      <c r="E40" s="50">
        <v>-432538</v>
      </c>
      <c r="F40" s="52">
        <v>-58378</v>
      </c>
      <c r="G40" s="50">
        <v>-374160</v>
      </c>
      <c r="H40" s="52"/>
    </row>
    <row r="41" spans="1:8" x14ac:dyDescent="0.25">
      <c r="A41" s="48" t="s">
        <v>545</v>
      </c>
      <c r="B41" s="49" t="s">
        <v>721</v>
      </c>
      <c r="C41" s="50">
        <v>-445944</v>
      </c>
      <c r="D41" s="51">
        <v>455156</v>
      </c>
      <c r="E41" s="50">
        <v>-901100</v>
      </c>
      <c r="F41" s="52">
        <v>-57978</v>
      </c>
      <c r="G41" s="50">
        <v>-843122</v>
      </c>
      <c r="H41" s="52"/>
    </row>
    <row r="42" spans="1:8" x14ac:dyDescent="0.25">
      <c r="A42" s="48" t="s">
        <v>551</v>
      </c>
      <c r="B42" s="49" t="s">
        <v>722</v>
      </c>
      <c r="C42" s="50"/>
      <c r="D42" s="51">
        <v>-79377</v>
      </c>
      <c r="E42" s="50">
        <v>-103184</v>
      </c>
      <c r="F42" s="52">
        <v>-80640</v>
      </c>
      <c r="G42" s="50">
        <v>-22544</v>
      </c>
      <c r="H42" s="52"/>
    </row>
    <row r="43" spans="1:8" x14ac:dyDescent="0.25">
      <c r="A43" s="48" t="s">
        <v>554</v>
      </c>
      <c r="B43" s="53" t="s">
        <v>723</v>
      </c>
      <c r="C43" s="52"/>
      <c r="D43" s="52"/>
      <c r="E43" s="50">
        <v>-82169</v>
      </c>
      <c r="F43" s="52">
        <v>1601138</v>
      </c>
      <c r="G43" s="50">
        <v>-1683307</v>
      </c>
      <c r="H43" s="52"/>
    </row>
    <row r="44" spans="1:8" x14ac:dyDescent="0.25">
      <c r="A44" s="48" t="s">
        <v>556</v>
      </c>
      <c r="B44" s="53" t="s">
        <v>724</v>
      </c>
      <c r="C44" s="52"/>
      <c r="D44" s="52"/>
      <c r="E44" s="50">
        <v>0</v>
      </c>
      <c r="F44" s="52">
        <v>1361046</v>
      </c>
      <c r="G44" s="50">
        <v>-1361046</v>
      </c>
      <c r="H44" s="52"/>
    </row>
    <row r="45" spans="1:8" x14ac:dyDescent="0.25">
      <c r="A45" s="48" t="s">
        <v>558</v>
      </c>
      <c r="B45" s="53" t="s">
        <v>725</v>
      </c>
      <c r="C45" s="52"/>
      <c r="D45" s="52"/>
      <c r="E45" s="50">
        <v>0</v>
      </c>
      <c r="F45" s="52">
        <v>-142556</v>
      </c>
      <c r="G45" s="50">
        <v>142556</v>
      </c>
      <c r="H45" s="52"/>
    </row>
    <row r="46" spans="1:8" ht="7.5" customHeight="1" x14ac:dyDescent="0.25">
      <c r="A46" s="48"/>
      <c r="B46" s="53"/>
      <c r="C46" s="52"/>
      <c r="D46" s="52"/>
      <c r="E46" s="50"/>
      <c r="F46" s="52"/>
      <c r="G46" s="50"/>
      <c r="H46" s="52"/>
    </row>
    <row r="47" spans="1:8" x14ac:dyDescent="0.25">
      <c r="A47" s="42" t="s">
        <v>726</v>
      </c>
      <c r="B47" s="39" t="s">
        <v>713</v>
      </c>
      <c r="C47" s="40">
        <v>-1236109</v>
      </c>
      <c r="D47" s="41">
        <v>1625643</v>
      </c>
      <c r="E47" s="40">
        <v>-3080966</v>
      </c>
      <c r="F47" s="56">
        <v>2622632</v>
      </c>
      <c r="G47" s="40">
        <v>-5703598</v>
      </c>
      <c r="H47" s="52"/>
    </row>
    <row r="48" spans="1:8" ht="15.75" thickBot="1" x14ac:dyDescent="0.3">
      <c r="A48" s="54"/>
      <c r="B48" s="35"/>
      <c r="C48" s="35"/>
      <c r="D48" s="35"/>
      <c r="E48" s="35"/>
      <c r="F48" s="35"/>
      <c r="G48" s="35"/>
      <c r="H48" s="35"/>
    </row>
    <row r="49" spans="1:8" ht="15.75" thickBot="1" x14ac:dyDescent="0.3">
      <c r="A49" s="153" t="s">
        <v>727</v>
      </c>
      <c r="B49" s="154" t="s">
        <v>728</v>
      </c>
      <c r="C49" s="155"/>
      <c r="D49" s="155"/>
      <c r="E49" s="156">
        <v>7159394</v>
      </c>
      <c r="F49" s="156">
        <v>8901739</v>
      </c>
      <c r="G49" s="156">
        <v>-1742345</v>
      </c>
      <c r="H49" s="66"/>
    </row>
  </sheetData>
  <mergeCells count="4">
    <mergeCell ref="E7:E9"/>
    <mergeCell ref="F7:F9"/>
    <mergeCell ref="G7:G9"/>
    <mergeCell ref="H7:H9"/>
  </mergeCells>
  <pageMargins left="0.31496062992125984" right="0.31496062992125984" top="0.74803149606299213" bottom="0.74803149606299213" header="0.31496062992125984" footer="0.31496062992125984"/>
  <pageSetup paperSize="9" orientation="landscape" r:id="rId1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B1" workbookViewId="0">
      <selection activeCell="C39" sqref="C39:C41"/>
    </sheetView>
  </sheetViews>
  <sheetFormatPr defaultRowHeight="15" x14ac:dyDescent="0.25"/>
  <cols>
    <col min="1" max="1" width="0" hidden="1" customWidth="1"/>
    <col min="2" max="2" width="3" customWidth="1"/>
    <col min="3" max="3" width="44" customWidth="1"/>
    <col min="4" max="4" width="11.28515625" hidden="1" customWidth="1"/>
    <col min="5" max="5" width="10.5703125" hidden="1" customWidth="1"/>
    <col min="6" max="9" width="17.28515625" customWidth="1"/>
    <col min="10" max="10" width="36.7109375" customWidth="1"/>
  </cols>
  <sheetData>
    <row r="1" spans="1:9" x14ac:dyDescent="0.25">
      <c r="C1" s="14" t="s">
        <v>613</v>
      </c>
    </row>
    <row r="3" spans="1:9" x14ac:dyDescent="0.25">
      <c r="C3" s="14" t="s">
        <v>601</v>
      </c>
    </row>
    <row r="5" spans="1:9" x14ac:dyDescent="0.25">
      <c r="A5" s="1"/>
      <c r="B5" s="1"/>
      <c r="C5" s="167" t="s">
        <v>589</v>
      </c>
      <c r="D5" s="127" t="s">
        <v>2</v>
      </c>
      <c r="E5" s="127" t="s">
        <v>3</v>
      </c>
      <c r="F5" s="157" t="s">
        <v>758</v>
      </c>
      <c r="G5" s="157" t="s">
        <v>756</v>
      </c>
      <c r="H5" s="157" t="s">
        <v>757</v>
      </c>
      <c r="I5" s="157" t="s">
        <v>759</v>
      </c>
    </row>
    <row r="6" spans="1:9" x14ac:dyDescent="0.25">
      <c r="A6" s="1"/>
      <c r="B6" s="1"/>
      <c r="C6" s="168"/>
      <c r="D6" s="96"/>
      <c r="E6" s="96"/>
      <c r="F6" s="158"/>
      <c r="G6" s="158"/>
      <c r="H6" s="158"/>
      <c r="I6" s="158"/>
    </row>
    <row r="7" spans="1:9" x14ac:dyDescent="0.25">
      <c r="A7" s="1"/>
      <c r="B7" s="1"/>
      <c r="C7" s="169"/>
      <c r="D7" s="96" t="s">
        <v>6</v>
      </c>
      <c r="E7" s="96" t="s">
        <v>6</v>
      </c>
      <c r="F7" s="159"/>
      <c r="G7" s="159"/>
      <c r="H7" s="159" t="s">
        <v>7</v>
      </c>
      <c r="I7" s="159"/>
    </row>
    <row r="8" spans="1:9" x14ac:dyDescent="0.25">
      <c r="A8" s="1"/>
      <c r="B8" s="1"/>
      <c r="C8" s="8" t="s">
        <v>1</v>
      </c>
      <c r="D8" s="7">
        <v>172693104</v>
      </c>
      <c r="E8" s="7">
        <v>128708186.86999999</v>
      </c>
      <c r="F8" s="7">
        <f>SUM(Økonomiudvalget!F30)</f>
        <v>23120020</v>
      </c>
      <c r="G8" s="7">
        <f>SUM(Økonomiudvalget!G30)</f>
        <v>8205194.4299999997</v>
      </c>
      <c r="H8" s="7">
        <f>SUM(Økonomiudvalget!H30)</f>
        <v>14914825.569999998</v>
      </c>
      <c r="I8" s="7">
        <f>SUM(Økonomiudvalget!I30)</f>
        <v>14914825.569999998</v>
      </c>
    </row>
    <row r="9" spans="1:9" x14ac:dyDescent="0.25">
      <c r="A9" s="1"/>
      <c r="B9" s="1"/>
      <c r="C9" s="8" t="s">
        <v>119</v>
      </c>
      <c r="D9" s="7">
        <v>92751239</v>
      </c>
      <c r="E9" s="7">
        <v>88552815.87999998</v>
      </c>
      <c r="F9" s="7">
        <f>SUM('Plan og Teknik'!F48)</f>
        <v>36797194</v>
      </c>
      <c r="G9" s="7">
        <f>SUM('Plan og Teknik'!G48)</f>
        <v>22968468.749999996</v>
      </c>
      <c r="H9" s="7">
        <f>SUM('Plan og Teknik'!H48)</f>
        <v>13828725.25</v>
      </c>
      <c r="I9" s="7">
        <f>SUM('Plan og Teknik'!I48)</f>
        <v>13828725.25</v>
      </c>
    </row>
    <row r="10" spans="1:9" x14ac:dyDescent="0.25">
      <c r="A10" s="1"/>
      <c r="B10" s="1"/>
      <c r="C10" s="8" t="s">
        <v>239</v>
      </c>
      <c r="D10" s="7">
        <v>112333265</v>
      </c>
      <c r="E10" s="7">
        <v>108622840.62999998</v>
      </c>
      <c r="F10" s="7">
        <f>'Børn og Undervisning'!E39</f>
        <v>43350599</v>
      </c>
      <c r="G10" s="7">
        <f>'Børn og Undervisning'!F39</f>
        <v>41924363</v>
      </c>
      <c r="H10" s="7">
        <f>'Børn og Undervisning'!G39</f>
        <v>1426237</v>
      </c>
      <c r="I10" s="7">
        <f>'Børn og Undervisning'!H39</f>
        <v>1426257</v>
      </c>
    </row>
    <row r="11" spans="1:9" x14ac:dyDescent="0.25">
      <c r="A11" s="1"/>
      <c r="B11" s="1"/>
      <c r="C11" s="8" t="s">
        <v>590</v>
      </c>
      <c r="D11" s="7">
        <v>13529371</v>
      </c>
      <c r="E11" s="7">
        <v>8984413.8099999987</v>
      </c>
      <c r="F11" s="7">
        <f>SUM('Kultur og Fritid'!F15)</f>
        <v>4646173</v>
      </c>
      <c r="G11" s="7">
        <f>SUM('Kultur og Fritid'!G15)</f>
        <v>528249.96</v>
      </c>
      <c r="H11" s="7">
        <f>SUM('Kultur og Fritid'!H15)</f>
        <v>4117923.0399999996</v>
      </c>
      <c r="I11" s="7">
        <f>SUM('Kultur og Fritid'!I15)</f>
        <v>4117923.0399999996</v>
      </c>
    </row>
    <row r="12" spans="1:9" x14ac:dyDescent="0.25">
      <c r="A12" s="1"/>
      <c r="B12" s="1"/>
      <c r="C12" s="8" t="s">
        <v>591</v>
      </c>
      <c r="D12" s="7">
        <v>169693633</v>
      </c>
      <c r="E12" s="7">
        <v>153899574.37999997</v>
      </c>
      <c r="F12" s="7">
        <f>SUM('Social og Sundhed'!F30)</f>
        <v>51419302</v>
      </c>
      <c r="G12" s="7">
        <f>SUM('Social og Sundhed'!G30)</f>
        <v>43622821.779999994</v>
      </c>
      <c r="H12" s="7">
        <f>SUM('Social og Sundhed'!H30)</f>
        <v>7796480.2200000025</v>
      </c>
      <c r="I12" s="7">
        <f>SUM('Social og Sundhed'!I30)</f>
        <v>7810292</v>
      </c>
    </row>
    <row r="13" spans="1:9" x14ac:dyDescent="0.25">
      <c r="A13" s="1"/>
      <c r="B13" s="1"/>
      <c r="C13" s="8" t="s">
        <v>592</v>
      </c>
      <c r="D13" s="7">
        <v>-49650000</v>
      </c>
      <c r="E13" s="7">
        <v>-64677733.289999999</v>
      </c>
      <c r="F13" s="7">
        <f>SUM('Byggemodning - salg'!F32)</f>
        <v>-6045327</v>
      </c>
      <c r="G13" s="7">
        <f>SUM('Byggemodning - salg'!G32)</f>
        <v>-2421363.48</v>
      </c>
      <c r="H13" s="7">
        <f>SUM('Byggemodning - salg'!H32)</f>
        <v>-3623963.5200000009</v>
      </c>
      <c r="I13" s="7">
        <f>SUM('Byggemodning - salg'!I32)</f>
        <v>-3623963.5200000009</v>
      </c>
    </row>
    <row r="14" spans="1:9" s="16" customFormat="1" x14ac:dyDescent="0.25">
      <c r="A14" s="17"/>
      <c r="B14" s="17"/>
      <c r="C14" s="27" t="s">
        <v>729</v>
      </c>
      <c r="D14" s="7"/>
      <c r="E14" s="7"/>
      <c r="F14" s="7">
        <f>SUM('Byggemodning - udstykning'!E29)</f>
        <v>10240360</v>
      </c>
      <c r="G14" s="7">
        <f>SUM('Byggemodning - udstykning'!F29)</f>
        <v>6279107</v>
      </c>
      <c r="H14" s="7">
        <f>SUM('Byggemodning - udstykning'!G29)</f>
        <v>3961253</v>
      </c>
      <c r="I14" s="7">
        <f>SUM('Byggemodning - udstykning'!H29)</f>
        <v>3961253</v>
      </c>
    </row>
    <row r="15" spans="1:9" x14ac:dyDescent="0.25">
      <c r="A15" s="1"/>
      <c r="B15" s="1"/>
      <c r="C15" s="27" t="s">
        <v>730</v>
      </c>
      <c r="D15" s="7">
        <v>95935433</v>
      </c>
      <c r="E15" s="7">
        <v>49588879.320000008</v>
      </c>
      <c r="F15" s="7">
        <f>SUM('Byggemodning - udstykning'!E47)</f>
        <v>-3080966</v>
      </c>
      <c r="G15" s="7">
        <f>SUM('Byggemodning - udstykning'!F47)</f>
        <v>2622632</v>
      </c>
      <c r="H15" s="7">
        <f>SUM('Byggemodning - udstykning'!G47)</f>
        <v>-5703598</v>
      </c>
      <c r="I15" s="7">
        <f>SUM('Byggemodning - udstykning'!G47)</f>
        <v>-5703598</v>
      </c>
    </row>
    <row r="16" spans="1:9" x14ac:dyDescent="0.25">
      <c r="A16" s="1"/>
      <c r="B16" s="1"/>
      <c r="C16" s="103" t="s">
        <v>593</v>
      </c>
      <c r="D16" s="104">
        <f t="shared" ref="D16:I16" si="0">SUM(D8:D15)</f>
        <v>607286045</v>
      </c>
      <c r="E16" s="104">
        <f t="shared" si="0"/>
        <v>473678977.5999999</v>
      </c>
      <c r="F16" s="104">
        <f t="shared" si="0"/>
        <v>160447355</v>
      </c>
      <c r="G16" s="104">
        <f t="shared" si="0"/>
        <v>123729473.43999998</v>
      </c>
      <c r="H16" s="104">
        <f t="shared" si="0"/>
        <v>36717882.559999995</v>
      </c>
      <c r="I16" s="104">
        <f t="shared" si="0"/>
        <v>36731714.339999996</v>
      </c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C19" s="15" t="s">
        <v>602</v>
      </c>
    </row>
    <row r="21" spans="1:9" x14ac:dyDescent="0.25">
      <c r="C21" s="167" t="s">
        <v>589</v>
      </c>
      <c r="D21" s="127" t="s">
        <v>2</v>
      </c>
      <c r="E21" s="127" t="s">
        <v>3</v>
      </c>
      <c r="F21" s="157" t="s">
        <v>758</v>
      </c>
      <c r="G21" s="157" t="s">
        <v>756</v>
      </c>
      <c r="H21" s="157" t="s">
        <v>760</v>
      </c>
    </row>
    <row r="22" spans="1:9" x14ac:dyDescent="0.25">
      <c r="C22" s="168"/>
      <c r="D22" s="96"/>
      <c r="E22" s="96"/>
      <c r="F22" s="158"/>
      <c r="G22" s="158"/>
      <c r="H22" s="158"/>
    </row>
    <row r="23" spans="1:9" x14ac:dyDescent="0.25">
      <c r="C23" s="169"/>
      <c r="D23" s="96" t="s">
        <v>6</v>
      </c>
      <c r="E23" s="96" t="s">
        <v>6</v>
      </c>
      <c r="F23" s="159"/>
      <c r="G23" s="159"/>
      <c r="H23" s="159"/>
    </row>
    <row r="24" spans="1:9" x14ac:dyDescent="0.25">
      <c r="C24" s="8" t="s">
        <v>1</v>
      </c>
      <c r="D24" s="7">
        <v>172693104</v>
      </c>
      <c r="E24" s="7">
        <v>128708186.86999999</v>
      </c>
      <c r="F24" s="7">
        <f>SUM(Økonomiudvalget!H76)</f>
        <v>24221461</v>
      </c>
      <c r="G24" s="7">
        <f>SUM(Økonomiudvalget!I76)</f>
        <v>17849461.239999998</v>
      </c>
      <c r="H24" s="7">
        <f>SUM(F24-G24)</f>
        <v>6371999.7600000016</v>
      </c>
    </row>
    <row r="25" spans="1:9" x14ac:dyDescent="0.25">
      <c r="C25" s="8" t="s">
        <v>119</v>
      </c>
      <c r="D25" s="7">
        <v>92751239</v>
      </c>
      <c r="E25" s="7">
        <v>88552815.87999998</v>
      </c>
      <c r="F25" s="7">
        <f>SUM('Plan og Teknik'!H79)</f>
        <v>14759569</v>
      </c>
      <c r="G25" s="7">
        <f>SUM('Plan og Teknik'!I79)</f>
        <v>14906220.6</v>
      </c>
      <c r="H25" s="7">
        <f t="shared" ref="H25:H28" si="1">SUM(F25-G25)</f>
        <v>-146651.59999999963</v>
      </c>
    </row>
    <row r="26" spans="1:9" x14ac:dyDescent="0.25">
      <c r="C26" s="8" t="s">
        <v>239</v>
      </c>
      <c r="D26" s="7">
        <v>112333265</v>
      </c>
      <c r="E26" s="7">
        <v>108622840.62999998</v>
      </c>
      <c r="F26" s="7">
        <f>'Børn og Undervisning'!G112</f>
        <v>13251695</v>
      </c>
      <c r="G26" s="7">
        <f>'Børn og Undervisning'!H112</f>
        <v>10723984</v>
      </c>
      <c r="H26" s="7">
        <f t="shared" si="1"/>
        <v>2527711</v>
      </c>
    </row>
    <row r="27" spans="1:9" x14ac:dyDescent="0.25">
      <c r="C27" s="8" t="s">
        <v>590</v>
      </c>
      <c r="D27" s="7">
        <v>13529371</v>
      </c>
      <c r="E27" s="7">
        <v>8984413.8099999987</v>
      </c>
      <c r="F27" s="7">
        <f>SUM('Kultur og Fritid'!H29)</f>
        <v>-113240</v>
      </c>
      <c r="G27" s="7">
        <f>SUM('Kultur og Fritid'!I29)</f>
        <v>-175863</v>
      </c>
      <c r="H27" s="7">
        <f t="shared" si="1"/>
        <v>62623</v>
      </c>
    </row>
    <row r="28" spans="1:9" x14ac:dyDescent="0.25">
      <c r="C28" s="8" t="s">
        <v>591</v>
      </c>
      <c r="D28" s="7">
        <v>169693633</v>
      </c>
      <c r="E28" s="7">
        <v>153899574.37999997</v>
      </c>
      <c r="F28" s="7">
        <f>SUM('Social og Sundhed'!H57)</f>
        <v>2211786</v>
      </c>
      <c r="G28" s="7">
        <f>SUM('Social og Sundhed'!I57)</f>
        <v>904223.86000000034</v>
      </c>
      <c r="H28" s="7">
        <f t="shared" si="1"/>
        <v>1307562.1399999997</v>
      </c>
    </row>
    <row r="29" spans="1:9" x14ac:dyDescent="0.25">
      <c r="C29" s="103" t="s">
        <v>593</v>
      </c>
      <c r="D29" s="104">
        <f>SUM(D24:D28)</f>
        <v>561000612</v>
      </c>
      <c r="E29" s="104">
        <f>SUM(E24:E28)</f>
        <v>488767831.56999993</v>
      </c>
      <c r="F29" s="104">
        <f>SUM(F24:F28)</f>
        <v>54331271</v>
      </c>
      <c r="G29" s="104">
        <f>SUM(G24:G28)</f>
        <v>44208026.699999996</v>
      </c>
      <c r="H29" s="104">
        <f>SUM(H24:H28)</f>
        <v>10123244.300000001</v>
      </c>
    </row>
  </sheetData>
  <mergeCells count="9">
    <mergeCell ref="I5:I7"/>
    <mergeCell ref="C5:C7"/>
    <mergeCell ref="F21:F23"/>
    <mergeCell ref="G21:G23"/>
    <mergeCell ref="C21:C23"/>
    <mergeCell ref="H21:H23"/>
    <mergeCell ref="G5:G7"/>
    <mergeCell ref="H5:H7"/>
    <mergeCell ref="F5:F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905C58-F539-4A32-B6A8-3365F2CC32D4}"/>
</file>

<file path=customXml/itemProps2.xml><?xml version="1.0" encoding="utf-8"?>
<ds:datastoreItem xmlns:ds="http://schemas.openxmlformats.org/officeDocument/2006/customXml" ds:itemID="{5B3B1827-8379-41B0-B3E2-E4F574B0C786}"/>
</file>

<file path=customXml/itemProps3.xml><?xml version="1.0" encoding="utf-8"?>
<ds:datastoreItem xmlns:ds="http://schemas.openxmlformats.org/officeDocument/2006/customXml" ds:itemID="{6ECE1175-C4CA-42E2-9CD2-69D0FCB6E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Økonomiudvalget</vt:lpstr>
      <vt:lpstr>Plan og Teknik</vt:lpstr>
      <vt:lpstr>Børn og Undervisning</vt:lpstr>
      <vt:lpstr>Kultur og Fritid</vt:lpstr>
      <vt:lpstr>Social og Sundhed</vt:lpstr>
      <vt:lpstr>Ark6</vt:lpstr>
      <vt:lpstr>Byggemodning - salg</vt:lpstr>
      <vt:lpstr>Byggemodning - udstykning</vt:lpstr>
      <vt:lpstr>Total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Margrethe Kampmann</dc:creator>
  <cp:lastModifiedBy>37216</cp:lastModifiedBy>
  <cp:lastPrinted>2013-04-15T10:56:55Z</cp:lastPrinted>
  <dcterms:created xsi:type="dcterms:W3CDTF">2013-02-21T11:02:59Z</dcterms:created>
  <dcterms:modified xsi:type="dcterms:W3CDTF">2013-04-15T11:42:40Z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